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9A2FE92-B163-457D-AC08-6783DF58179E}" xr6:coauthVersionLast="36" xr6:coauthVersionMax="45" xr10:uidLastSave="{00000000-0000-0000-0000-000000000000}"/>
  <bookViews>
    <workbookView xWindow="0" yWindow="0" windowWidth="19200" windowHeight="7550" xr2:uid="{00000000-000D-0000-FFFF-FFFF00000000}"/>
  </bookViews>
  <sheets>
    <sheet name="01.26-09.26" sheetId="32" r:id="rId1"/>
  </sheets>
  <definedNames>
    <definedName name="_xlnm._FilterDatabase" localSheetId="0" hidden="1">'01.26-09.26'!$U$1:$U$1051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32" l="1"/>
  <c r="M6" i="32"/>
  <c r="M7" i="32"/>
  <c r="M8" i="32"/>
  <c r="M9" i="32"/>
  <c r="M10" i="32"/>
  <c r="M11" i="32"/>
  <c r="M12" i="32"/>
  <c r="M13" i="32"/>
  <c r="M14" i="32"/>
  <c r="M15" i="32"/>
  <c r="M16" i="32"/>
  <c r="M17" i="32"/>
  <c r="M18" i="32"/>
  <c r="M19" i="32"/>
  <c r="M20" i="32"/>
  <c r="M21" i="32"/>
  <c r="M22" i="32"/>
  <c r="M23" i="32"/>
  <c r="M24" i="32"/>
  <c r="M25" i="32"/>
  <c r="M26" i="32"/>
  <c r="M27" i="32"/>
  <c r="M28" i="32"/>
  <c r="M29" i="32"/>
  <c r="M30" i="32"/>
  <c r="M31" i="32"/>
  <c r="M32" i="32"/>
  <c r="M33" i="32"/>
  <c r="M34" i="32"/>
  <c r="M35" i="32"/>
  <c r="M36" i="32"/>
  <c r="M37" i="32"/>
  <c r="M38" i="32"/>
  <c r="M39" i="32"/>
  <c r="M40" i="32"/>
  <c r="M41" i="32"/>
  <c r="M42" i="32"/>
  <c r="M43" i="32"/>
  <c r="M48" i="32"/>
  <c r="M49" i="32"/>
  <c r="M50" i="32"/>
  <c r="M51" i="32"/>
  <c r="M52" i="32"/>
  <c r="M53" i="32"/>
  <c r="M4" i="32"/>
  <c r="L5" i="32"/>
  <c r="L6" i="32"/>
  <c r="L7" i="32"/>
  <c r="L8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33" i="32"/>
  <c r="L34" i="32"/>
  <c r="L35" i="32"/>
  <c r="L36" i="32"/>
  <c r="L37" i="32"/>
  <c r="L38" i="32"/>
  <c r="L39" i="32"/>
  <c r="L40" i="32"/>
  <c r="L41" i="32"/>
  <c r="L42" i="32"/>
  <c r="L43" i="32"/>
  <c r="L48" i="32"/>
  <c r="L49" i="32"/>
  <c r="L50" i="32"/>
  <c r="L51" i="32"/>
  <c r="L52" i="32"/>
  <c r="L53" i="32"/>
  <c r="L4" i="32"/>
  <c r="K53" i="32" l="1"/>
  <c r="K52" i="32"/>
  <c r="K51" i="32"/>
  <c r="K50" i="32"/>
  <c r="K49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22" i="32"/>
  <c r="K4" i="32"/>
  <c r="K5" i="32"/>
  <c r="K6" i="32"/>
  <c r="K7" i="32"/>
  <c r="K8" i="32"/>
  <c r="K9" i="32"/>
  <c r="K10" i="32"/>
  <c r="K11" i="32"/>
  <c r="K12" i="32"/>
  <c r="K13" i="32"/>
  <c r="K14" i="32"/>
  <c r="K15" i="32"/>
  <c r="K16" i="32"/>
  <c r="K17" i="32"/>
  <c r="J4" i="32"/>
  <c r="J5" i="32"/>
  <c r="J6" i="32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J24" i="32"/>
  <c r="J25" i="32"/>
  <c r="J26" i="32"/>
  <c r="J27" i="32"/>
  <c r="J28" i="32"/>
  <c r="J29" i="32"/>
  <c r="J30" i="32"/>
  <c r="J31" i="32"/>
  <c r="J32" i="32"/>
  <c r="J33" i="32"/>
  <c r="J34" i="32"/>
  <c r="J35" i="32"/>
  <c r="J36" i="32"/>
  <c r="J37" i="32"/>
  <c r="J38" i="32"/>
  <c r="J39" i="32"/>
  <c r="J40" i="32"/>
  <c r="J41" i="32"/>
  <c r="J42" i="32"/>
  <c r="J43" i="32"/>
  <c r="J48" i="32"/>
  <c r="J49" i="32"/>
  <c r="J50" i="32"/>
  <c r="J51" i="32"/>
  <c r="J52" i="32"/>
  <c r="J53" i="32"/>
  <c r="R4" i="32"/>
  <c r="R5" i="32"/>
  <c r="R6" i="32"/>
  <c r="R7" i="32"/>
  <c r="R8" i="32"/>
  <c r="R9" i="32"/>
  <c r="R10" i="32"/>
  <c r="R11" i="32"/>
  <c r="R34" i="32" l="1"/>
  <c r="R33" i="32"/>
  <c r="R32" i="32"/>
  <c r="R31" i="32"/>
  <c r="R30" i="32"/>
  <c r="R29" i="32"/>
  <c r="R28" i="32"/>
  <c r="R27" i="32"/>
  <c r="R26" i="32"/>
  <c r="R25" i="32"/>
  <c r="R24" i="32"/>
  <c r="R23" i="32"/>
  <c r="R22" i="32"/>
  <c r="R17" i="32"/>
  <c r="R16" i="32"/>
  <c r="R15" i="32"/>
  <c r="R14" i="32"/>
  <c r="R13" i="32"/>
  <c r="R12" i="32"/>
</calcChain>
</file>

<file path=xl/sharedStrings.xml><?xml version="1.0" encoding="utf-8"?>
<sst xmlns="http://schemas.openxmlformats.org/spreadsheetml/2006/main" count="105" uniqueCount="63">
  <si>
    <t>Заречная</t>
  </si>
  <si>
    <t>8 марта</t>
  </si>
  <si>
    <t>Пионерская</t>
  </si>
  <si>
    <t xml:space="preserve">Парковая </t>
  </si>
  <si>
    <t xml:space="preserve">1 советский </t>
  </si>
  <si>
    <t>Талсинская</t>
  </si>
  <si>
    <t>Комсомольская</t>
  </si>
  <si>
    <t>Космодемьянская</t>
  </si>
  <si>
    <t>Улица</t>
  </si>
  <si>
    <t>Дом</t>
  </si>
  <si>
    <t>5Б</t>
  </si>
  <si>
    <t>9 к 1</t>
  </si>
  <si>
    <t>9 к 2</t>
  </si>
  <si>
    <t>9 к 3</t>
  </si>
  <si>
    <t>5А</t>
  </si>
  <si>
    <t>4Б</t>
  </si>
  <si>
    <t>3А</t>
  </si>
  <si>
    <t>24А</t>
  </si>
  <si>
    <t>Холодное водоснабжение, руб</t>
  </si>
  <si>
    <t>Горячее водоснабжение, руб</t>
  </si>
  <si>
    <t>Электроснабжение, руб</t>
  </si>
  <si>
    <t>Горячее водоснабжение, руб/Гкал</t>
  </si>
  <si>
    <t>12б</t>
  </si>
  <si>
    <t>Рудакова</t>
  </si>
  <si>
    <t>Водоотведение, руб/м3</t>
  </si>
  <si>
    <t>Холодное водоснабжение, руб/м3</t>
  </si>
  <si>
    <t>ВО, руб</t>
  </si>
  <si>
    <t>Шмидта</t>
  </si>
  <si>
    <t>Лесная</t>
  </si>
  <si>
    <t>Институтская</t>
  </si>
  <si>
    <t>8 корп 1</t>
  </si>
  <si>
    <t>8 корп 2</t>
  </si>
  <si>
    <t>Гостиный переулок</t>
  </si>
  <si>
    <t xml:space="preserve">Норматив потребления коммунального ресурса Холодная вода, м3 </t>
  </si>
  <si>
    <t xml:space="preserve">Норматив потребления коммунального ресурса     Горячая вода, м3 </t>
  </si>
  <si>
    <t>Норматив потребления коммунального ресурса     Водоотведение, м3</t>
  </si>
  <si>
    <t>Норматив потребления коммунального ресурса     Электроэнергия, кВт*ч</t>
  </si>
  <si>
    <t xml:space="preserve">РАСПОРЯЖЕНИЕ от 22.05.2017 года № 63-РВ,   РАСПОРЯЖЕНИЕ от 18.09.2020 года № 335-РВ, РАСПОРЯЖЕНИЕ от 20.09.2017 года № 178-РВ </t>
  </si>
  <si>
    <t>Электроснабжение, руб/ кВт</t>
  </si>
  <si>
    <t>Пролетарский проспект</t>
  </si>
  <si>
    <t>Площадь МОП</t>
  </si>
  <si>
    <t>Площадь оплачиваемая МКД</t>
  </si>
  <si>
    <t>Этажность</t>
  </si>
  <si>
    <t>9</t>
  </si>
  <si>
    <t>14</t>
  </si>
  <si>
    <t>5</t>
  </si>
  <si>
    <t>10</t>
  </si>
  <si>
    <t>14-16</t>
  </si>
  <si>
    <t>12-16</t>
  </si>
  <si>
    <t>14-18</t>
  </si>
  <si>
    <t>13-15</t>
  </si>
  <si>
    <t>11-15</t>
  </si>
  <si>
    <t>В том числе дополнительно к размеру платы:</t>
  </si>
  <si>
    <t xml:space="preserve">Надбавка в домах с ИТП </t>
  </si>
  <si>
    <t xml:space="preserve">Надбавка за лифт в домах с тремя и более лифтами </t>
  </si>
  <si>
    <t>Ремонт межпанельных швов</t>
  </si>
  <si>
    <t>Услуги по ТО ВДГО</t>
  </si>
  <si>
    <t>Диагностика газового оборудования</t>
  </si>
  <si>
    <t>Тариф на содержание ж/п 2026 г.</t>
  </si>
  <si>
    <t>Приложение №1, Постановление Администрации
городского округа Щёлково от 30.12.2025 № 5146</t>
  </si>
  <si>
    <t>РАСПОРЯЖЕНИЕ Комитета по ценам и тарифам Московской области от 19.12.2025 № 367-Р</t>
  </si>
  <si>
    <t>РАСПОРЯЖЕНИЕ Комитета по ценам и тарифам Московской области от 19.12.2025 № 377-Р</t>
  </si>
  <si>
    <t>РАСПОРЯЖЕНИЕ Комитета по ценам и тарифам Московской области от 29.12.2025 № 396-Р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</si>
</sst>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1" fillId="3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0" xfId="0" applyFont="1" applyFill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right"/>
    </xf>
    <xf numFmtId="0" fontId="6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2" fontId="6" fillId="5" borderId="1" xfId="0" applyNumberFormat="1" applyFont="1" applyFill="1" applyBorder="1" applyAlignment="1">
      <alignment horizontal="center"/>
    </xf>
    <xf numFmtId="16" fontId="7" fillId="5" borderId="1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2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/>
    <xf numFmtId="0" fontId="7" fillId="5" borderId="1" xfId="0" applyFont="1" applyFill="1" applyBorder="1" applyAlignment="1">
      <alignment horizontal="left"/>
    </xf>
    <xf numFmtId="2" fontId="6" fillId="5" borderId="1" xfId="0" applyNumberFormat="1" applyFont="1" applyFill="1" applyBorder="1"/>
    <xf numFmtId="4" fontId="6" fillId="5" borderId="1" xfId="0" applyNumberFormat="1" applyFont="1" applyFill="1" applyBorder="1" applyAlignment="1">
      <alignment horizontal="center"/>
    </xf>
    <xf numFmtId="4" fontId="8" fillId="6" borderId="7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4F0FF-45C8-40C0-B36B-34F3DD6E57FA}">
  <dimension ref="A1:W1051"/>
  <sheetViews>
    <sheetView tabSelected="1" zoomScale="70" zoomScaleNormal="70" workbookViewId="0">
      <selection activeCell="C48" sqref="C48"/>
    </sheetView>
  </sheetViews>
  <sheetFormatPr defaultColWidth="8.81640625" defaultRowHeight="14" x14ac:dyDescent="0.3"/>
  <cols>
    <col min="1" max="1" width="30.08984375" style="2" customWidth="1"/>
    <col min="2" max="2" width="16.54296875" style="2" customWidth="1"/>
    <col min="3" max="4" width="22.54296875" style="2" customWidth="1"/>
    <col min="5" max="5" width="16.6328125" style="4" customWidth="1"/>
    <col min="6" max="6" width="20.81640625" style="4" customWidth="1"/>
    <col min="7" max="8" width="21.36328125" style="4" customWidth="1"/>
    <col min="9" max="9" width="21.81640625" style="4" customWidth="1"/>
    <col min="10" max="13" width="16.6328125" style="4" customWidth="1"/>
    <col min="14" max="14" width="18.1796875" style="4" hidden="1" customWidth="1"/>
    <col min="15" max="15" width="16.6328125" style="4" hidden="1" customWidth="1"/>
    <col min="16" max="17" width="20.36328125" style="2" customWidth="1"/>
    <col min="18" max="18" width="20.90625" style="2" customWidth="1"/>
    <col min="19" max="19" width="21.54296875" style="2" customWidth="1"/>
    <col min="20" max="20" width="45.6328125" style="2" customWidth="1"/>
    <col min="21" max="21" width="48.36328125" style="2" customWidth="1"/>
    <col min="22" max="23" width="45.6328125" style="2" customWidth="1"/>
    <col min="24" max="16384" width="8.81640625" style="2"/>
  </cols>
  <sheetData>
    <row r="1" spans="1:23" ht="99" customHeight="1" x14ac:dyDescent="0.3">
      <c r="A1" s="34" t="s">
        <v>8</v>
      </c>
      <c r="B1" s="34" t="s">
        <v>9</v>
      </c>
      <c r="C1" s="30" t="s">
        <v>42</v>
      </c>
      <c r="D1" s="37" t="s">
        <v>59</v>
      </c>
      <c r="E1" s="38"/>
      <c r="F1" s="38"/>
      <c r="G1" s="38"/>
      <c r="H1" s="38"/>
      <c r="I1" s="38"/>
      <c r="J1" s="6"/>
      <c r="K1" s="6"/>
      <c r="L1" s="6"/>
      <c r="M1" s="7"/>
      <c r="N1" s="7"/>
      <c r="O1" s="7"/>
      <c r="P1" s="31" t="s">
        <v>37</v>
      </c>
      <c r="Q1" s="31"/>
      <c r="R1" s="31"/>
      <c r="S1" s="31"/>
      <c r="T1" s="5" t="s">
        <v>60</v>
      </c>
      <c r="U1" s="27" t="s">
        <v>61</v>
      </c>
      <c r="V1" s="27" t="s">
        <v>60</v>
      </c>
      <c r="W1" s="27" t="s">
        <v>62</v>
      </c>
    </row>
    <row r="2" spans="1:23" ht="39" customHeight="1" x14ac:dyDescent="0.3">
      <c r="A2" s="34"/>
      <c r="B2" s="34"/>
      <c r="C2" s="30"/>
      <c r="D2" s="35" t="s">
        <v>58</v>
      </c>
      <c r="E2" s="32" t="s">
        <v>52</v>
      </c>
      <c r="F2" s="33"/>
      <c r="G2" s="33"/>
      <c r="H2" s="33"/>
      <c r="I2" s="33"/>
      <c r="J2" s="28" t="s">
        <v>18</v>
      </c>
      <c r="K2" s="28" t="s">
        <v>19</v>
      </c>
      <c r="L2" s="28" t="s">
        <v>26</v>
      </c>
      <c r="M2" s="28" t="s">
        <v>20</v>
      </c>
      <c r="N2" s="28" t="s">
        <v>40</v>
      </c>
      <c r="O2" s="28" t="s">
        <v>41</v>
      </c>
      <c r="P2" s="28" t="s">
        <v>33</v>
      </c>
      <c r="Q2" s="28" t="s">
        <v>34</v>
      </c>
      <c r="R2" s="28" t="s">
        <v>35</v>
      </c>
      <c r="S2" s="28" t="s">
        <v>36</v>
      </c>
      <c r="T2" s="30" t="s">
        <v>25</v>
      </c>
      <c r="U2" s="30" t="s">
        <v>21</v>
      </c>
      <c r="V2" s="30" t="s">
        <v>24</v>
      </c>
      <c r="W2" s="30" t="s">
        <v>38</v>
      </c>
    </row>
    <row r="3" spans="1:23" ht="97" customHeight="1" x14ac:dyDescent="0.3">
      <c r="A3" s="34"/>
      <c r="B3" s="34"/>
      <c r="C3" s="30"/>
      <c r="D3" s="36"/>
      <c r="E3" s="8" t="s">
        <v>53</v>
      </c>
      <c r="F3" s="8" t="s">
        <v>54</v>
      </c>
      <c r="G3" s="8" t="s">
        <v>56</v>
      </c>
      <c r="H3" s="8" t="s">
        <v>57</v>
      </c>
      <c r="I3" s="9" t="s">
        <v>55</v>
      </c>
      <c r="J3" s="29"/>
      <c r="K3" s="29"/>
      <c r="L3" s="29"/>
      <c r="M3" s="29"/>
      <c r="N3" s="29"/>
      <c r="O3" s="29"/>
      <c r="P3" s="29"/>
      <c r="Q3" s="29"/>
      <c r="R3" s="29"/>
      <c r="S3" s="29"/>
      <c r="T3" s="30"/>
      <c r="U3" s="30"/>
      <c r="V3" s="30"/>
      <c r="W3" s="30"/>
    </row>
    <row r="4" spans="1:23" s="3" customFormat="1" ht="17.5" x14ac:dyDescent="0.35">
      <c r="A4" s="12" t="s">
        <v>39</v>
      </c>
      <c r="B4" s="13" t="s">
        <v>10</v>
      </c>
      <c r="C4" s="14">
        <v>9</v>
      </c>
      <c r="D4" s="26">
        <v>42.46</v>
      </c>
      <c r="E4" s="15"/>
      <c r="F4" s="16"/>
      <c r="G4" s="16">
        <v>0.26</v>
      </c>
      <c r="H4" s="16">
        <v>0.11</v>
      </c>
      <c r="I4" s="16"/>
      <c r="J4" s="17">
        <f t="shared" ref="J4:J53" si="0">N4*P4/O4*T4</f>
        <v>9.2392979962491378E-2</v>
      </c>
      <c r="K4" s="17">
        <f t="shared" ref="K4:K17" si="1">(N4*Q4/O4*T4)+(N4*Q4*0.0649*U4/O4)</f>
        <v>0.61887294601678022</v>
      </c>
      <c r="L4" s="17">
        <f>R4*N4/O4*V4</f>
        <v>0.20711962886190902</v>
      </c>
      <c r="M4" s="17">
        <f>S4*N4/O4*W4</f>
        <v>4.5383960254005862</v>
      </c>
      <c r="N4" s="18">
        <v>509.6</v>
      </c>
      <c r="O4" s="18">
        <v>3039.3</v>
      </c>
      <c r="P4" s="16">
        <v>1.2E-2</v>
      </c>
      <c r="Q4" s="16">
        <v>1.2E-2</v>
      </c>
      <c r="R4" s="16">
        <f t="shared" ref="R4:R17" si="2">P4*2</f>
        <v>2.4E-2</v>
      </c>
      <c r="S4" s="16">
        <v>3.23</v>
      </c>
      <c r="T4" s="16">
        <v>45.92</v>
      </c>
      <c r="U4" s="18">
        <v>4031.81</v>
      </c>
      <c r="V4" s="16">
        <v>51.47</v>
      </c>
      <c r="W4" s="16">
        <v>8.3800000000000008</v>
      </c>
    </row>
    <row r="5" spans="1:23" s="3" customFormat="1" ht="17.5" x14ac:dyDescent="0.35">
      <c r="A5" s="12" t="s">
        <v>39</v>
      </c>
      <c r="B5" s="13">
        <v>7</v>
      </c>
      <c r="C5" s="14" t="s">
        <v>46</v>
      </c>
      <c r="D5" s="26">
        <v>43.75</v>
      </c>
      <c r="E5" s="15"/>
      <c r="F5" s="16"/>
      <c r="G5" s="16">
        <v>0.48</v>
      </c>
      <c r="H5" s="16">
        <v>0.11</v>
      </c>
      <c r="I5" s="16"/>
      <c r="J5" s="17">
        <f t="shared" si="0"/>
        <v>8.2452545666537119E-2</v>
      </c>
      <c r="K5" s="17">
        <f t="shared" si="1"/>
        <v>0.55228925253789352</v>
      </c>
      <c r="L5" s="17">
        <f t="shared" ref="L5:L53" si="3">R5*N5/O5*V5</f>
        <v>0.18483591138748542</v>
      </c>
      <c r="M5" s="17">
        <f t="shared" ref="M5:M53" si="4">S5*N5/O5*W5</f>
        <v>4.0501162067625343</v>
      </c>
      <c r="N5" s="18">
        <v>770</v>
      </c>
      <c r="O5" s="18">
        <v>5146</v>
      </c>
      <c r="P5" s="16">
        <v>1.2E-2</v>
      </c>
      <c r="Q5" s="16">
        <v>1.2E-2</v>
      </c>
      <c r="R5" s="16">
        <f t="shared" si="2"/>
        <v>2.4E-2</v>
      </c>
      <c r="S5" s="16">
        <v>3.23</v>
      </c>
      <c r="T5" s="16">
        <v>45.92</v>
      </c>
      <c r="U5" s="18">
        <v>4031.81</v>
      </c>
      <c r="V5" s="16">
        <v>51.47</v>
      </c>
      <c r="W5" s="16">
        <v>8.3800000000000008</v>
      </c>
    </row>
    <row r="6" spans="1:23" ht="17.5" x14ac:dyDescent="0.35">
      <c r="A6" s="12" t="s">
        <v>39</v>
      </c>
      <c r="B6" s="19" t="s">
        <v>11</v>
      </c>
      <c r="C6" s="14">
        <v>10</v>
      </c>
      <c r="D6" s="26">
        <v>43.76</v>
      </c>
      <c r="E6" s="15"/>
      <c r="F6" s="16"/>
      <c r="G6" s="16">
        <v>0.49</v>
      </c>
      <c r="H6" s="16">
        <v>0.11</v>
      </c>
      <c r="I6" s="16"/>
      <c r="J6" s="17">
        <f t="shared" si="0"/>
        <v>0.1437897139209193</v>
      </c>
      <c r="K6" s="17">
        <f t="shared" si="1"/>
        <v>0.96314204712604246</v>
      </c>
      <c r="L6" s="17">
        <f t="shared" si="3"/>
        <v>0.32233695886366359</v>
      </c>
      <c r="M6" s="17">
        <f t="shared" si="4"/>
        <v>7.0630329968479444</v>
      </c>
      <c r="N6" s="18">
        <v>1962</v>
      </c>
      <c r="O6" s="18">
        <v>7518.9</v>
      </c>
      <c r="P6" s="16">
        <v>1.2E-2</v>
      </c>
      <c r="Q6" s="16">
        <v>1.2E-2</v>
      </c>
      <c r="R6" s="16">
        <f t="shared" si="2"/>
        <v>2.4E-2</v>
      </c>
      <c r="S6" s="16">
        <v>3.23</v>
      </c>
      <c r="T6" s="16">
        <v>45.92</v>
      </c>
      <c r="U6" s="18">
        <v>4031.81</v>
      </c>
      <c r="V6" s="16">
        <v>51.47</v>
      </c>
      <c r="W6" s="16">
        <v>8.3800000000000008</v>
      </c>
    </row>
    <row r="7" spans="1:23" ht="15.5" customHeight="1" x14ac:dyDescent="0.35">
      <c r="A7" s="12" t="s">
        <v>39</v>
      </c>
      <c r="B7" s="13" t="s">
        <v>12</v>
      </c>
      <c r="C7" s="14">
        <v>10</v>
      </c>
      <c r="D7" s="26">
        <v>43.57</v>
      </c>
      <c r="E7" s="15"/>
      <c r="F7" s="16"/>
      <c r="G7" s="16">
        <v>0.3</v>
      </c>
      <c r="H7" s="16">
        <v>0.11</v>
      </c>
      <c r="I7" s="16"/>
      <c r="J7" s="17">
        <f t="shared" si="0"/>
        <v>0.14225381399114242</v>
      </c>
      <c r="K7" s="17">
        <f t="shared" si="1"/>
        <v>0.95285417769360448</v>
      </c>
      <c r="L7" s="17">
        <f t="shared" si="3"/>
        <v>0.3188938939949521</v>
      </c>
      <c r="M7" s="17">
        <f t="shared" si="4"/>
        <v>6.9875887137482753</v>
      </c>
      <c r="N7" s="18">
        <v>2168.4</v>
      </c>
      <c r="O7" s="18">
        <v>8399.6</v>
      </c>
      <c r="P7" s="16">
        <v>1.2E-2</v>
      </c>
      <c r="Q7" s="16">
        <v>1.2E-2</v>
      </c>
      <c r="R7" s="16">
        <f t="shared" si="2"/>
        <v>2.4E-2</v>
      </c>
      <c r="S7" s="16">
        <v>3.23</v>
      </c>
      <c r="T7" s="16">
        <v>45.92</v>
      </c>
      <c r="U7" s="18">
        <v>4031.81</v>
      </c>
      <c r="V7" s="16">
        <v>51.47</v>
      </c>
      <c r="W7" s="16">
        <v>8.3800000000000008</v>
      </c>
    </row>
    <row r="8" spans="1:23" ht="17.5" x14ac:dyDescent="0.35">
      <c r="A8" s="12" t="s">
        <v>39</v>
      </c>
      <c r="B8" s="13" t="s">
        <v>13</v>
      </c>
      <c r="C8" s="14">
        <v>14</v>
      </c>
      <c r="D8" s="26">
        <v>45.43</v>
      </c>
      <c r="E8" s="15">
        <v>2.2799999999999998</v>
      </c>
      <c r="F8" s="16"/>
      <c r="G8" s="16"/>
      <c r="H8" s="16"/>
      <c r="I8" s="16"/>
      <c r="J8" s="17">
        <f t="shared" si="0"/>
        <v>5.1663722263470026E-2</v>
      </c>
      <c r="K8" s="17">
        <f t="shared" si="1"/>
        <v>0.34605746034348667</v>
      </c>
      <c r="L8" s="17">
        <f t="shared" si="3"/>
        <v>0.11581584429010462</v>
      </c>
      <c r="M8" s="17">
        <f t="shared" si="4"/>
        <v>4.0579798689886566</v>
      </c>
      <c r="N8" s="18">
        <v>1995.2</v>
      </c>
      <c r="O8" s="18">
        <v>10640.3</v>
      </c>
      <c r="P8" s="16">
        <v>6.0000000000000001E-3</v>
      </c>
      <c r="Q8" s="16">
        <v>6.0000000000000001E-3</v>
      </c>
      <c r="R8" s="16">
        <f t="shared" si="2"/>
        <v>1.2E-2</v>
      </c>
      <c r="S8" s="16">
        <v>3.23</v>
      </c>
      <c r="T8" s="16">
        <v>45.92</v>
      </c>
      <c r="U8" s="18">
        <v>4031.81</v>
      </c>
      <c r="V8" s="16">
        <v>51.47</v>
      </c>
      <c r="W8" s="16">
        <v>6.7</v>
      </c>
    </row>
    <row r="9" spans="1:23" ht="17.5" x14ac:dyDescent="0.35">
      <c r="A9" s="12" t="s">
        <v>39</v>
      </c>
      <c r="B9" s="13">
        <v>12</v>
      </c>
      <c r="C9" s="14" t="s">
        <v>43</v>
      </c>
      <c r="D9" s="26">
        <v>45.55</v>
      </c>
      <c r="E9" s="15"/>
      <c r="F9" s="16"/>
      <c r="G9" s="16">
        <v>0.41</v>
      </c>
      <c r="H9" s="16">
        <v>0.11</v>
      </c>
      <c r="I9" s="16">
        <v>2.17</v>
      </c>
      <c r="J9" s="17">
        <f t="shared" si="0"/>
        <v>4.5636682474749314E-2</v>
      </c>
      <c r="K9" s="17">
        <f t="shared" si="1"/>
        <v>0.26753136099730562</v>
      </c>
      <c r="L9" s="17">
        <f t="shared" si="3"/>
        <v>0.10230488009474507</v>
      </c>
      <c r="M9" s="17">
        <f t="shared" si="4"/>
        <v>2.2416999477660959</v>
      </c>
      <c r="N9" s="18">
        <v>1601.4</v>
      </c>
      <c r="O9" s="18">
        <v>19336.099999999999</v>
      </c>
      <c r="P9" s="16">
        <v>1.2E-2</v>
      </c>
      <c r="Q9" s="16">
        <v>1.2E-2</v>
      </c>
      <c r="R9" s="16">
        <f t="shared" si="2"/>
        <v>2.4E-2</v>
      </c>
      <c r="S9" s="16">
        <v>3.23</v>
      </c>
      <c r="T9" s="16">
        <v>45.92</v>
      </c>
      <c r="U9" s="18">
        <v>3440.25</v>
      </c>
      <c r="V9" s="16">
        <v>51.47</v>
      </c>
      <c r="W9" s="16">
        <v>8.3800000000000008</v>
      </c>
    </row>
    <row r="10" spans="1:23" ht="17.5" x14ac:dyDescent="0.35">
      <c r="A10" s="12" t="s">
        <v>39</v>
      </c>
      <c r="B10" s="13" t="s">
        <v>22</v>
      </c>
      <c r="C10" s="14" t="s">
        <v>44</v>
      </c>
      <c r="D10" s="26">
        <v>45.43</v>
      </c>
      <c r="E10" s="15">
        <v>2.2799999999999998</v>
      </c>
      <c r="F10" s="16"/>
      <c r="G10" s="16"/>
      <c r="H10" s="16"/>
      <c r="I10" s="16"/>
      <c r="J10" s="17">
        <f t="shared" si="0"/>
        <v>0.20019723982240953</v>
      </c>
      <c r="K10" s="17">
        <f t="shared" si="1"/>
        <v>1.1735962636466251</v>
      </c>
      <c r="L10" s="17">
        <f t="shared" si="3"/>
        <v>0.44878710512453912</v>
      </c>
      <c r="M10" s="17">
        <f t="shared" si="4"/>
        <v>7.8623484084581232</v>
      </c>
      <c r="N10" s="18">
        <v>965.6</v>
      </c>
      <c r="O10" s="18">
        <v>2657.8</v>
      </c>
      <c r="P10" s="16">
        <v>1.2E-2</v>
      </c>
      <c r="Q10" s="16">
        <v>1.2E-2</v>
      </c>
      <c r="R10" s="16">
        <f t="shared" si="2"/>
        <v>2.4E-2</v>
      </c>
      <c r="S10" s="16">
        <v>3.23</v>
      </c>
      <c r="T10" s="16">
        <v>45.92</v>
      </c>
      <c r="U10" s="18">
        <v>3440.25</v>
      </c>
      <c r="V10" s="16">
        <v>51.47</v>
      </c>
      <c r="W10" s="16">
        <v>6.7</v>
      </c>
    </row>
    <row r="11" spans="1:23" ht="17.5" x14ac:dyDescent="0.35">
      <c r="A11" s="12" t="s">
        <v>39</v>
      </c>
      <c r="B11" s="13">
        <v>14</v>
      </c>
      <c r="C11" s="14" t="s">
        <v>43</v>
      </c>
      <c r="D11" s="26">
        <v>45.53</v>
      </c>
      <c r="E11" s="15"/>
      <c r="F11" s="16"/>
      <c r="G11" s="16">
        <v>0.39</v>
      </c>
      <c r="H11" s="16">
        <v>0.11</v>
      </c>
      <c r="I11" s="16">
        <v>2.17</v>
      </c>
      <c r="J11" s="17">
        <f t="shared" si="0"/>
        <v>6.0496197621017211E-2</v>
      </c>
      <c r="K11" s="17">
        <f t="shared" si="1"/>
        <v>0.35464081101135297</v>
      </c>
      <c r="L11" s="17">
        <f t="shared" si="3"/>
        <v>0.13561582280286391</v>
      </c>
      <c r="M11" s="17">
        <f t="shared" si="4"/>
        <v>2.9716078315315064</v>
      </c>
      <c r="N11" s="18">
        <v>1539.5</v>
      </c>
      <c r="O11" s="18">
        <v>14022.8</v>
      </c>
      <c r="P11" s="16">
        <v>1.2E-2</v>
      </c>
      <c r="Q11" s="16">
        <v>1.2E-2</v>
      </c>
      <c r="R11" s="16">
        <f t="shared" si="2"/>
        <v>2.4E-2</v>
      </c>
      <c r="S11" s="16">
        <v>3.23</v>
      </c>
      <c r="T11" s="16">
        <v>45.92</v>
      </c>
      <c r="U11" s="18">
        <v>3440.25</v>
      </c>
      <c r="V11" s="16">
        <v>51.47</v>
      </c>
      <c r="W11" s="16">
        <v>8.3800000000000008</v>
      </c>
    </row>
    <row r="12" spans="1:23" ht="17.5" x14ac:dyDescent="0.35">
      <c r="A12" s="12" t="s">
        <v>0</v>
      </c>
      <c r="B12" s="13">
        <v>4</v>
      </c>
      <c r="C12" s="14">
        <v>9</v>
      </c>
      <c r="D12" s="26">
        <v>43.53</v>
      </c>
      <c r="E12" s="15"/>
      <c r="F12" s="16"/>
      <c r="G12" s="16">
        <v>0.56000000000000005</v>
      </c>
      <c r="H12" s="16">
        <v>0.11</v>
      </c>
      <c r="I12" s="16"/>
      <c r="J12" s="17">
        <f t="shared" si="0"/>
        <v>6.2414856730531883E-2</v>
      </c>
      <c r="K12" s="17">
        <f t="shared" si="1"/>
        <v>0.3658883744849325</v>
      </c>
      <c r="L12" s="17">
        <f t="shared" si="3"/>
        <v>0.13991692839374895</v>
      </c>
      <c r="M12" s="17">
        <f t="shared" si="4"/>
        <v>3.0658534644817044</v>
      </c>
      <c r="N12" s="18">
        <v>1193</v>
      </c>
      <c r="O12" s="18">
        <v>10532.6</v>
      </c>
      <c r="P12" s="16">
        <v>1.2E-2</v>
      </c>
      <c r="Q12" s="16">
        <v>1.2E-2</v>
      </c>
      <c r="R12" s="16">
        <f t="shared" si="2"/>
        <v>2.4E-2</v>
      </c>
      <c r="S12" s="16">
        <v>3.23</v>
      </c>
      <c r="T12" s="16">
        <v>45.92</v>
      </c>
      <c r="U12" s="18">
        <v>3440.25</v>
      </c>
      <c r="V12" s="16">
        <v>51.47</v>
      </c>
      <c r="W12" s="16">
        <v>8.3800000000000008</v>
      </c>
    </row>
    <row r="13" spans="1:23" ht="17.5" x14ac:dyDescent="0.35">
      <c r="A13" s="12" t="s">
        <v>0</v>
      </c>
      <c r="B13" s="13">
        <v>6</v>
      </c>
      <c r="C13" s="14">
        <v>9</v>
      </c>
      <c r="D13" s="26">
        <v>43.58</v>
      </c>
      <c r="E13" s="15"/>
      <c r="F13" s="16"/>
      <c r="G13" s="16">
        <v>0.61</v>
      </c>
      <c r="H13" s="16">
        <v>0.11</v>
      </c>
      <c r="I13" s="16"/>
      <c r="J13" s="17">
        <f t="shared" si="0"/>
        <v>7.2160894852366736E-2</v>
      </c>
      <c r="K13" s="17">
        <f t="shared" si="1"/>
        <v>0.42302159937499229</v>
      </c>
      <c r="L13" s="17">
        <f t="shared" si="3"/>
        <v>0.16176486315554509</v>
      </c>
      <c r="M13" s="17">
        <f t="shared" si="4"/>
        <v>3.5445844318505939</v>
      </c>
      <c r="N13" s="18">
        <v>1056</v>
      </c>
      <c r="O13" s="18">
        <v>8063.9</v>
      </c>
      <c r="P13" s="16">
        <v>1.2E-2</v>
      </c>
      <c r="Q13" s="16">
        <v>1.2E-2</v>
      </c>
      <c r="R13" s="16">
        <f t="shared" si="2"/>
        <v>2.4E-2</v>
      </c>
      <c r="S13" s="16">
        <v>3.23</v>
      </c>
      <c r="T13" s="16">
        <v>45.92</v>
      </c>
      <c r="U13" s="18">
        <v>3440.25</v>
      </c>
      <c r="V13" s="16">
        <v>51.47</v>
      </c>
      <c r="W13" s="16">
        <v>8.3800000000000008</v>
      </c>
    </row>
    <row r="14" spans="1:23" ht="17.5" x14ac:dyDescent="0.35">
      <c r="A14" s="12" t="s">
        <v>0</v>
      </c>
      <c r="B14" s="13">
        <v>7</v>
      </c>
      <c r="C14" s="14">
        <v>9</v>
      </c>
      <c r="D14" s="26">
        <v>45.77</v>
      </c>
      <c r="E14" s="15"/>
      <c r="F14" s="16"/>
      <c r="G14" s="16">
        <v>0.63</v>
      </c>
      <c r="H14" s="16">
        <v>0.11</v>
      </c>
      <c r="I14" s="16">
        <v>2.17</v>
      </c>
      <c r="J14" s="17">
        <f t="shared" si="0"/>
        <v>6.4969741300613157E-2</v>
      </c>
      <c r="K14" s="17">
        <f t="shared" si="1"/>
        <v>0.38086561886730075</v>
      </c>
      <c r="L14" s="17">
        <f t="shared" si="3"/>
        <v>0.14564427633896163</v>
      </c>
      <c r="M14" s="17">
        <f t="shared" si="4"/>
        <v>3.1913508559818102</v>
      </c>
      <c r="N14" s="18">
        <v>2460.4</v>
      </c>
      <c r="O14" s="18">
        <v>20867.849999999999</v>
      </c>
      <c r="P14" s="16">
        <v>1.2E-2</v>
      </c>
      <c r="Q14" s="16">
        <v>1.2E-2</v>
      </c>
      <c r="R14" s="16">
        <f t="shared" si="2"/>
        <v>2.4E-2</v>
      </c>
      <c r="S14" s="16">
        <v>3.23</v>
      </c>
      <c r="T14" s="16">
        <v>45.92</v>
      </c>
      <c r="U14" s="18">
        <v>3440.25</v>
      </c>
      <c r="V14" s="16">
        <v>51.47</v>
      </c>
      <c r="W14" s="16">
        <v>8.3800000000000008</v>
      </c>
    </row>
    <row r="15" spans="1:23" ht="17.5" x14ac:dyDescent="0.35">
      <c r="A15" s="12" t="s">
        <v>0</v>
      </c>
      <c r="B15" s="13">
        <v>9</v>
      </c>
      <c r="C15" s="14">
        <v>10</v>
      </c>
      <c r="D15" s="26">
        <v>44.04</v>
      </c>
      <c r="E15" s="15"/>
      <c r="F15" s="16"/>
      <c r="G15" s="16">
        <v>0.77</v>
      </c>
      <c r="H15" s="16">
        <v>0.11</v>
      </c>
      <c r="I15" s="16"/>
      <c r="J15" s="17">
        <f t="shared" si="0"/>
        <v>0.11007218802924532</v>
      </c>
      <c r="K15" s="17">
        <f t="shared" si="1"/>
        <v>0.64526518306208436</v>
      </c>
      <c r="L15" s="17">
        <f t="shared" si="3"/>
        <v>0.24675154694535087</v>
      </c>
      <c r="M15" s="17">
        <f t="shared" si="4"/>
        <v>9.2688151513899797</v>
      </c>
      <c r="N15" s="18">
        <v>4145</v>
      </c>
      <c r="O15" s="18">
        <v>12104.5</v>
      </c>
      <c r="P15" s="16">
        <v>7.0000000000000001E-3</v>
      </c>
      <c r="Q15" s="16">
        <v>7.0000000000000001E-3</v>
      </c>
      <c r="R15" s="16">
        <f t="shared" si="2"/>
        <v>1.4E-2</v>
      </c>
      <c r="S15" s="16">
        <v>3.23</v>
      </c>
      <c r="T15" s="16">
        <v>45.92</v>
      </c>
      <c r="U15" s="18">
        <v>3440.25</v>
      </c>
      <c r="V15" s="16">
        <v>51.47</v>
      </c>
      <c r="W15" s="16">
        <v>8.3800000000000008</v>
      </c>
    </row>
    <row r="16" spans="1:23" s="10" customFormat="1" ht="17.5" x14ac:dyDescent="0.35">
      <c r="A16" s="12" t="s">
        <v>1</v>
      </c>
      <c r="B16" s="13">
        <v>7</v>
      </c>
      <c r="C16" s="14">
        <v>10</v>
      </c>
      <c r="D16" s="26">
        <v>43.15</v>
      </c>
      <c r="E16" s="15"/>
      <c r="F16" s="16"/>
      <c r="G16" s="16"/>
      <c r="H16" s="16"/>
      <c r="I16" s="16"/>
      <c r="J16" s="17">
        <f t="shared" si="0"/>
        <v>6.8198440827945739E-2</v>
      </c>
      <c r="K16" s="17">
        <f t="shared" si="1"/>
        <v>0.45681143747150715</v>
      </c>
      <c r="L16" s="17">
        <f t="shared" si="3"/>
        <v>0.15288213194313446</v>
      </c>
      <c r="M16" s="17">
        <f t="shared" si="4"/>
        <v>4.5914710613413821</v>
      </c>
      <c r="N16" s="20">
        <v>1237.2</v>
      </c>
      <c r="O16" s="18">
        <v>5831.3</v>
      </c>
      <c r="P16" s="16">
        <v>7.0000000000000001E-3</v>
      </c>
      <c r="Q16" s="16">
        <v>7.0000000000000001E-3</v>
      </c>
      <c r="R16" s="16">
        <f t="shared" si="2"/>
        <v>1.4E-2</v>
      </c>
      <c r="S16" s="16">
        <v>3.23</v>
      </c>
      <c r="T16" s="16">
        <v>45.92</v>
      </c>
      <c r="U16" s="18">
        <v>4031.81</v>
      </c>
      <c r="V16" s="16">
        <v>51.47</v>
      </c>
      <c r="W16" s="16">
        <v>6.7</v>
      </c>
    </row>
    <row r="17" spans="1:23" s="10" customFormat="1" ht="17.5" x14ac:dyDescent="0.35">
      <c r="A17" s="12" t="s">
        <v>1</v>
      </c>
      <c r="B17" s="13">
        <v>16</v>
      </c>
      <c r="C17" s="14">
        <v>10</v>
      </c>
      <c r="D17" s="26">
        <v>42.38</v>
      </c>
      <c r="E17" s="15"/>
      <c r="F17" s="16"/>
      <c r="G17" s="16"/>
      <c r="H17" s="16"/>
      <c r="I17" s="16"/>
      <c r="J17" s="17">
        <f t="shared" si="0"/>
        <v>6.8248451423641068E-2</v>
      </c>
      <c r="K17" s="17">
        <f t="shared" si="1"/>
        <v>0.45714642184697157</v>
      </c>
      <c r="L17" s="17">
        <f t="shared" si="3"/>
        <v>0.15299424193270061</v>
      </c>
      <c r="M17" s="17">
        <f t="shared" si="4"/>
        <v>4.5948380327868863</v>
      </c>
      <c r="N17" s="20">
        <v>1230.4000000000001</v>
      </c>
      <c r="O17" s="18">
        <v>5795</v>
      </c>
      <c r="P17" s="16">
        <v>7.0000000000000001E-3</v>
      </c>
      <c r="Q17" s="16">
        <v>7.0000000000000001E-3</v>
      </c>
      <c r="R17" s="16">
        <f t="shared" si="2"/>
        <v>1.4E-2</v>
      </c>
      <c r="S17" s="16">
        <v>3.23</v>
      </c>
      <c r="T17" s="16">
        <v>45.92</v>
      </c>
      <c r="U17" s="18">
        <v>4031.81</v>
      </c>
      <c r="V17" s="16">
        <v>51.47</v>
      </c>
      <c r="W17" s="16">
        <v>6.7</v>
      </c>
    </row>
    <row r="18" spans="1:23" s="3" customFormat="1" ht="17.5" x14ac:dyDescent="0.35">
      <c r="A18" s="12" t="s">
        <v>2</v>
      </c>
      <c r="B18" s="13">
        <v>24</v>
      </c>
      <c r="C18" s="14">
        <v>5</v>
      </c>
      <c r="D18" s="26">
        <v>37.57</v>
      </c>
      <c r="E18" s="15"/>
      <c r="F18" s="16"/>
      <c r="G18" s="16">
        <v>1.45</v>
      </c>
      <c r="H18" s="16">
        <v>0.12</v>
      </c>
      <c r="I18" s="16"/>
      <c r="J18" s="17">
        <f t="shared" si="0"/>
        <v>5.5131790672837314E-2</v>
      </c>
      <c r="K18" s="17"/>
      <c r="L18" s="17">
        <f t="shared" si="3"/>
        <v>6.1795149519401925E-2</v>
      </c>
      <c r="M18" s="17">
        <f t="shared" si="4"/>
        <v>0.68717118725525117</v>
      </c>
      <c r="N18" s="20">
        <v>269.8</v>
      </c>
      <c r="O18" s="18">
        <v>2247.1999999999998</v>
      </c>
      <c r="P18" s="16">
        <v>0.01</v>
      </c>
      <c r="Q18" s="16">
        <v>0.01</v>
      </c>
      <c r="R18" s="16">
        <v>0.01</v>
      </c>
      <c r="S18" s="16">
        <v>0.68300000000000005</v>
      </c>
      <c r="T18" s="16">
        <v>45.92</v>
      </c>
      <c r="U18" s="18"/>
      <c r="V18" s="16">
        <v>51.47</v>
      </c>
      <c r="W18" s="16">
        <v>8.3800000000000008</v>
      </c>
    </row>
    <row r="19" spans="1:23" s="3" customFormat="1" ht="17.5" x14ac:dyDescent="0.35">
      <c r="A19" s="12" t="s">
        <v>2</v>
      </c>
      <c r="B19" s="13">
        <v>33</v>
      </c>
      <c r="C19" s="14">
        <v>5</v>
      </c>
      <c r="D19" s="26">
        <v>37.46</v>
      </c>
      <c r="E19" s="15"/>
      <c r="F19" s="16"/>
      <c r="G19" s="16">
        <v>1.34</v>
      </c>
      <c r="H19" s="16">
        <v>0.12</v>
      </c>
      <c r="I19" s="16"/>
      <c r="J19" s="17">
        <f t="shared" si="0"/>
        <v>6.8596511821050893E-2</v>
      </c>
      <c r="K19" s="17"/>
      <c r="L19" s="17">
        <f t="shared" si="3"/>
        <v>7.6887248768063784E-2</v>
      </c>
      <c r="M19" s="17">
        <f t="shared" si="4"/>
        <v>0.85499755938209421</v>
      </c>
      <c r="N19" s="20">
        <v>269.8</v>
      </c>
      <c r="O19" s="18">
        <v>1806.1</v>
      </c>
      <c r="P19" s="16">
        <v>0.01</v>
      </c>
      <c r="Q19" s="16">
        <v>0.01</v>
      </c>
      <c r="R19" s="16">
        <v>0.01</v>
      </c>
      <c r="S19" s="16">
        <v>0.68300000000000005</v>
      </c>
      <c r="T19" s="16">
        <v>45.92</v>
      </c>
      <c r="U19" s="18"/>
      <c r="V19" s="16">
        <v>51.47</v>
      </c>
      <c r="W19" s="16">
        <v>8.3800000000000008</v>
      </c>
    </row>
    <row r="20" spans="1:23" ht="17.5" x14ac:dyDescent="0.35">
      <c r="A20" s="12" t="s">
        <v>3</v>
      </c>
      <c r="B20" s="13">
        <v>3</v>
      </c>
      <c r="C20" s="14">
        <v>3</v>
      </c>
      <c r="D20" s="26">
        <v>36.630000000000003</v>
      </c>
      <c r="E20" s="15"/>
      <c r="F20" s="16"/>
      <c r="G20" s="16">
        <v>0.52</v>
      </c>
      <c r="H20" s="16">
        <v>0.11</v>
      </c>
      <c r="I20" s="16"/>
      <c r="J20" s="17">
        <f t="shared" si="0"/>
        <v>5.8496568047337279E-2</v>
      </c>
      <c r="K20" s="17"/>
      <c r="L20" s="17">
        <f t="shared" si="3"/>
        <v>6.5566601859678775E-2</v>
      </c>
      <c r="M20" s="17">
        <f t="shared" si="4"/>
        <v>0.72911029416737116</v>
      </c>
      <c r="N20" s="20">
        <v>150.69999999999999</v>
      </c>
      <c r="O20" s="18">
        <v>1183</v>
      </c>
      <c r="P20" s="16">
        <v>0.01</v>
      </c>
      <c r="Q20" s="16">
        <v>0.01</v>
      </c>
      <c r="R20" s="16">
        <v>0.01</v>
      </c>
      <c r="S20" s="16">
        <v>0.68300000000000005</v>
      </c>
      <c r="T20" s="16">
        <v>45.92</v>
      </c>
      <c r="U20" s="18"/>
      <c r="V20" s="16">
        <v>51.47</v>
      </c>
      <c r="W20" s="16">
        <v>8.3800000000000008</v>
      </c>
    </row>
    <row r="21" spans="1:23" ht="17.5" x14ac:dyDescent="0.35">
      <c r="A21" s="12" t="s">
        <v>3</v>
      </c>
      <c r="B21" s="13" t="s">
        <v>16</v>
      </c>
      <c r="C21" s="14">
        <v>5</v>
      </c>
      <c r="D21" s="26">
        <v>39.03</v>
      </c>
      <c r="E21" s="15"/>
      <c r="F21" s="16"/>
      <c r="G21" s="16">
        <v>0.74</v>
      </c>
      <c r="H21" s="16">
        <v>0.12</v>
      </c>
      <c r="I21" s="16">
        <v>2.17</v>
      </c>
      <c r="J21" s="17">
        <f t="shared" si="0"/>
        <v>3.5116407086938604E-2</v>
      </c>
      <c r="K21" s="17"/>
      <c r="L21" s="17">
        <f t="shared" si="3"/>
        <v>3.9360659250103E-2</v>
      </c>
      <c r="M21" s="17">
        <f t="shared" si="4"/>
        <v>0.4376963428100536</v>
      </c>
      <c r="N21" s="20">
        <v>278.39999999999998</v>
      </c>
      <c r="O21" s="18">
        <v>3640.5</v>
      </c>
      <c r="P21" s="16">
        <v>0.01</v>
      </c>
      <c r="Q21" s="16">
        <v>0.01</v>
      </c>
      <c r="R21" s="16">
        <v>0.01</v>
      </c>
      <c r="S21" s="16">
        <v>0.68300000000000005</v>
      </c>
      <c r="T21" s="16">
        <v>45.92</v>
      </c>
      <c r="U21" s="18"/>
      <c r="V21" s="16">
        <v>51.47</v>
      </c>
      <c r="W21" s="16">
        <v>8.3800000000000008</v>
      </c>
    </row>
    <row r="22" spans="1:23" s="10" customFormat="1" ht="17.5" x14ac:dyDescent="0.35">
      <c r="A22" s="12" t="s">
        <v>4</v>
      </c>
      <c r="B22" s="13" t="s">
        <v>15</v>
      </c>
      <c r="C22" s="14">
        <v>9</v>
      </c>
      <c r="D22" s="26">
        <v>42.99</v>
      </c>
      <c r="E22" s="15"/>
      <c r="F22" s="16"/>
      <c r="G22" s="16">
        <v>0.79</v>
      </c>
      <c r="H22" s="16">
        <v>0.11</v>
      </c>
      <c r="I22" s="16"/>
      <c r="J22" s="17">
        <f t="shared" si="0"/>
        <v>9.5090500161759961E-2</v>
      </c>
      <c r="K22" s="17">
        <f t="shared" ref="K22:K36" si="5">(N22*Q22/O22*T22)+(N22*Q22*0.0649*U22/O22)</f>
        <v>0.63694165939022973</v>
      </c>
      <c r="L22" s="17">
        <f t="shared" si="3"/>
        <v>0.21316672662568747</v>
      </c>
      <c r="M22" s="17">
        <f t="shared" si="4"/>
        <v>4.670899760595276</v>
      </c>
      <c r="N22" s="20">
        <v>533.4</v>
      </c>
      <c r="O22" s="18">
        <v>3091</v>
      </c>
      <c r="P22" s="16">
        <v>1.2E-2</v>
      </c>
      <c r="Q22" s="16">
        <v>1.2E-2</v>
      </c>
      <c r="R22" s="16">
        <f t="shared" ref="R22:R34" si="6">P22*2</f>
        <v>2.4E-2</v>
      </c>
      <c r="S22" s="16">
        <v>3.23</v>
      </c>
      <c r="T22" s="16">
        <v>45.92</v>
      </c>
      <c r="U22" s="18">
        <v>4031.81</v>
      </c>
      <c r="V22" s="16">
        <v>51.47</v>
      </c>
      <c r="W22" s="16">
        <v>8.3800000000000008</v>
      </c>
    </row>
    <row r="23" spans="1:23" s="11" customFormat="1" ht="17.5" x14ac:dyDescent="0.35">
      <c r="A23" s="12" t="s">
        <v>4</v>
      </c>
      <c r="B23" s="13" t="s">
        <v>14</v>
      </c>
      <c r="C23" s="14">
        <v>9</v>
      </c>
      <c r="D23" s="26">
        <v>43.38</v>
      </c>
      <c r="E23" s="15"/>
      <c r="F23" s="16"/>
      <c r="G23" s="16">
        <v>0.41</v>
      </c>
      <c r="H23" s="16">
        <v>0.11</v>
      </c>
      <c r="I23" s="16"/>
      <c r="J23" s="17">
        <f t="shared" si="0"/>
        <v>6.1323616492796815E-2</v>
      </c>
      <c r="K23" s="17">
        <f t="shared" si="5"/>
        <v>0.410762021256458</v>
      </c>
      <c r="L23" s="17">
        <f t="shared" si="3"/>
        <v>0.13747066815697961</v>
      </c>
      <c r="M23" s="17">
        <f t="shared" si="4"/>
        <v>3.012251119804604</v>
      </c>
      <c r="N23" s="20">
        <v>1075.3</v>
      </c>
      <c r="O23" s="18">
        <v>9662.4</v>
      </c>
      <c r="P23" s="16">
        <v>1.2E-2</v>
      </c>
      <c r="Q23" s="16">
        <v>1.2E-2</v>
      </c>
      <c r="R23" s="16">
        <f t="shared" si="6"/>
        <v>2.4E-2</v>
      </c>
      <c r="S23" s="16">
        <v>3.23</v>
      </c>
      <c r="T23" s="16">
        <v>45.92</v>
      </c>
      <c r="U23" s="18">
        <v>4031.81</v>
      </c>
      <c r="V23" s="16">
        <v>51.47</v>
      </c>
      <c r="W23" s="16">
        <v>8.3800000000000008</v>
      </c>
    </row>
    <row r="24" spans="1:23" ht="17.5" x14ac:dyDescent="0.35">
      <c r="A24" s="12" t="s">
        <v>5</v>
      </c>
      <c r="B24" s="13">
        <v>13</v>
      </c>
      <c r="C24" s="14" t="s">
        <v>45</v>
      </c>
      <c r="D24" s="26">
        <v>35.99</v>
      </c>
      <c r="E24" s="15"/>
      <c r="F24" s="16"/>
      <c r="G24" s="16"/>
      <c r="H24" s="16"/>
      <c r="I24" s="16"/>
      <c r="J24" s="17">
        <f t="shared" si="0"/>
        <v>8.4020140652286787E-2</v>
      </c>
      <c r="K24" s="17">
        <f t="shared" si="5"/>
        <v>0.56278942395119647</v>
      </c>
      <c r="L24" s="17">
        <f t="shared" si="3"/>
        <v>0.18835002784726482</v>
      </c>
      <c r="M24" s="17">
        <f t="shared" si="4"/>
        <v>3.0458989946665409</v>
      </c>
      <c r="N24" s="16">
        <v>298.2</v>
      </c>
      <c r="O24" s="21">
        <v>2118.6999999999998</v>
      </c>
      <c r="P24" s="16">
        <v>1.2999999999999999E-2</v>
      </c>
      <c r="Q24" s="16">
        <v>1.2999999999999999E-2</v>
      </c>
      <c r="R24" s="16">
        <f t="shared" si="6"/>
        <v>2.5999999999999999E-2</v>
      </c>
      <c r="S24" s="16">
        <v>3.23</v>
      </c>
      <c r="T24" s="16">
        <v>45.92</v>
      </c>
      <c r="U24" s="18">
        <v>4031.81</v>
      </c>
      <c r="V24" s="16">
        <v>51.47</v>
      </c>
      <c r="W24" s="16">
        <v>6.7</v>
      </c>
    </row>
    <row r="25" spans="1:23" ht="17.5" x14ac:dyDescent="0.35">
      <c r="A25" s="12" t="s">
        <v>5</v>
      </c>
      <c r="B25" s="13">
        <v>21</v>
      </c>
      <c r="C25" s="14" t="s">
        <v>46</v>
      </c>
      <c r="D25" s="26">
        <v>46.18</v>
      </c>
      <c r="E25" s="15">
        <v>2.2799999999999998</v>
      </c>
      <c r="F25" s="16"/>
      <c r="G25" s="16">
        <v>0.63</v>
      </c>
      <c r="H25" s="16">
        <v>0.11</v>
      </c>
      <c r="I25" s="16"/>
      <c r="J25" s="17">
        <f t="shared" si="0"/>
        <v>7.3993594826216563E-2</v>
      </c>
      <c r="K25" s="17">
        <f t="shared" si="5"/>
        <v>0.49562893236112737</v>
      </c>
      <c r="L25" s="17">
        <f t="shared" si="3"/>
        <v>0.16587327202549507</v>
      </c>
      <c r="M25" s="17">
        <f t="shared" si="4"/>
        <v>6.2307560620928779</v>
      </c>
      <c r="N25" s="16">
        <v>2463.1</v>
      </c>
      <c r="O25" s="21">
        <v>10700.1</v>
      </c>
      <c r="P25" s="16">
        <v>7.0000000000000001E-3</v>
      </c>
      <c r="Q25" s="16">
        <v>7.0000000000000001E-3</v>
      </c>
      <c r="R25" s="16">
        <f t="shared" si="6"/>
        <v>1.4E-2</v>
      </c>
      <c r="S25" s="16">
        <v>3.23</v>
      </c>
      <c r="T25" s="16">
        <v>45.92</v>
      </c>
      <c r="U25" s="18">
        <v>4031.81</v>
      </c>
      <c r="V25" s="16">
        <v>51.47</v>
      </c>
      <c r="W25" s="16">
        <v>8.3800000000000008</v>
      </c>
    </row>
    <row r="26" spans="1:23" ht="17.5" x14ac:dyDescent="0.35">
      <c r="A26" s="12" t="s">
        <v>5</v>
      </c>
      <c r="B26" s="13">
        <v>23</v>
      </c>
      <c r="C26" s="14" t="s">
        <v>47</v>
      </c>
      <c r="D26" s="26">
        <v>45.43</v>
      </c>
      <c r="E26" s="15">
        <v>2.2799999999999998</v>
      </c>
      <c r="F26" s="16"/>
      <c r="G26" s="16"/>
      <c r="H26" s="16"/>
      <c r="I26" s="16"/>
      <c r="J26" s="17">
        <f t="shared" si="0"/>
        <v>7.5019899005355772E-2</v>
      </c>
      <c r="K26" s="17">
        <f t="shared" si="5"/>
        <v>0.50250339285705548</v>
      </c>
      <c r="L26" s="17">
        <f t="shared" si="3"/>
        <v>0.16817396349327793</v>
      </c>
      <c r="M26" s="17">
        <f t="shared" si="4"/>
        <v>5.8925146427660584</v>
      </c>
      <c r="N26" s="16">
        <v>3736.7</v>
      </c>
      <c r="O26" s="21">
        <v>13723.5</v>
      </c>
      <c r="P26" s="16">
        <v>6.0000000000000001E-3</v>
      </c>
      <c r="Q26" s="16">
        <v>6.0000000000000001E-3</v>
      </c>
      <c r="R26" s="16">
        <f t="shared" si="6"/>
        <v>1.2E-2</v>
      </c>
      <c r="S26" s="16">
        <v>3.23</v>
      </c>
      <c r="T26" s="16">
        <v>45.92</v>
      </c>
      <c r="U26" s="18">
        <v>4031.81</v>
      </c>
      <c r="V26" s="16">
        <v>51.47</v>
      </c>
      <c r="W26" s="16">
        <v>6.7</v>
      </c>
    </row>
    <row r="27" spans="1:23" ht="17.399999999999999" customHeight="1" x14ac:dyDescent="0.35">
      <c r="A27" s="12" t="s">
        <v>5</v>
      </c>
      <c r="B27" s="13" t="s">
        <v>17</v>
      </c>
      <c r="C27" s="14" t="s">
        <v>48</v>
      </c>
      <c r="D27" s="26">
        <v>45.43</v>
      </c>
      <c r="E27" s="15">
        <v>2.2799999999999998</v>
      </c>
      <c r="F27" s="16"/>
      <c r="G27" s="16"/>
      <c r="H27" s="16"/>
      <c r="I27" s="16"/>
      <c r="J27" s="17">
        <f t="shared" si="0"/>
        <v>6.3006712711551643E-2</v>
      </c>
      <c r="K27" s="17">
        <f t="shared" si="5"/>
        <v>0.42203585088889717</v>
      </c>
      <c r="L27" s="17">
        <f t="shared" si="3"/>
        <v>0.14124370658813426</v>
      </c>
      <c r="M27" s="17">
        <f t="shared" si="4"/>
        <v>4.9489266470335691</v>
      </c>
      <c r="N27" s="16">
        <v>3036.2</v>
      </c>
      <c r="O27" s="21">
        <v>13276.9</v>
      </c>
      <c r="P27" s="16">
        <v>6.0000000000000001E-3</v>
      </c>
      <c r="Q27" s="16">
        <v>6.0000000000000001E-3</v>
      </c>
      <c r="R27" s="16">
        <f t="shared" si="6"/>
        <v>1.2E-2</v>
      </c>
      <c r="S27" s="16">
        <v>3.23</v>
      </c>
      <c r="T27" s="16">
        <v>45.92</v>
      </c>
      <c r="U27" s="18">
        <v>4031.81</v>
      </c>
      <c r="V27" s="16">
        <v>51.47</v>
      </c>
      <c r="W27" s="16">
        <v>6.7</v>
      </c>
    </row>
    <row r="28" spans="1:23" ht="17.5" x14ac:dyDescent="0.35">
      <c r="A28" s="12" t="s">
        <v>5</v>
      </c>
      <c r="B28" s="13">
        <v>25</v>
      </c>
      <c r="C28" s="14" t="s">
        <v>47</v>
      </c>
      <c r="D28" s="26">
        <v>45.43</v>
      </c>
      <c r="E28" s="15">
        <v>2.2799999999999998</v>
      </c>
      <c r="F28" s="16"/>
      <c r="G28" s="16"/>
      <c r="H28" s="16"/>
      <c r="I28" s="16"/>
      <c r="J28" s="17">
        <f t="shared" si="0"/>
        <v>6.9129284202138874E-2</v>
      </c>
      <c r="K28" s="17">
        <f t="shared" si="5"/>
        <v>0.46304647590733833</v>
      </c>
      <c r="L28" s="17">
        <f t="shared" si="3"/>
        <v>0.15496882656289582</v>
      </c>
      <c r="M28" s="17">
        <f t="shared" si="4"/>
        <v>5.4298302824422464</v>
      </c>
      <c r="N28" s="16">
        <v>4496.6000000000004</v>
      </c>
      <c r="O28" s="21">
        <v>17921.54</v>
      </c>
      <c r="P28" s="16">
        <v>6.0000000000000001E-3</v>
      </c>
      <c r="Q28" s="16">
        <v>6.0000000000000001E-3</v>
      </c>
      <c r="R28" s="16">
        <f t="shared" si="6"/>
        <v>1.2E-2</v>
      </c>
      <c r="S28" s="16">
        <v>3.23</v>
      </c>
      <c r="T28" s="16">
        <v>45.92</v>
      </c>
      <c r="U28" s="18">
        <v>4031.81</v>
      </c>
      <c r="V28" s="16">
        <v>51.47</v>
      </c>
      <c r="W28" s="16">
        <v>6.7</v>
      </c>
    </row>
    <row r="29" spans="1:23" ht="17.5" x14ac:dyDescent="0.35">
      <c r="A29" s="12" t="s">
        <v>6</v>
      </c>
      <c r="B29" s="13">
        <v>24</v>
      </c>
      <c r="C29" s="14">
        <v>14</v>
      </c>
      <c r="D29" s="26">
        <v>45.43</v>
      </c>
      <c r="E29" s="15">
        <v>2.2799999999999998</v>
      </c>
      <c r="F29" s="16"/>
      <c r="G29" s="16"/>
      <c r="H29" s="16"/>
      <c r="I29" s="16"/>
      <c r="J29" s="17">
        <f t="shared" si="0"/>
        <v>8.2474969716991531E-2</v>
      </c>
      <c r="K29" s="17">
        <f t="shared" si="5"/>
        <v>0.48348476927100542</v>
      </c>
      <c r="L29" s="17">
        <f t="shared" si="3"/>
        <v>0.18488617993613038</v>
      </c>
      <c r="M29" s="17">
        <f t="shared" si="4"/>
        <v>5.5526406783393911</v>
      </c>
      <c r="N29" s="20">
        <v>2097</v>
      </c>
      <c r="O29" s="18">
        <v>8172.9</v>
      </c>
      <c r="P29" s="16">
        <v>7.0000000000000001E-3</v>
      </c>
      <c r="Q29" s="16">
        <v>7.0000000000000001E-3</v>
      </c>
      <c r="R29" s="16">
        <f t="shared" si="6"/>
        <v>1.4E-2</v>
      </c>
      <c r="S29" s="16">
        <v>3.23</v>
      </c>
      <c r="T29" s="16">
        <v>45.92</v>
      </c>
      <c r="U29" s="18">
        <v>3440.25</v>
      </c>
      <c r="V29" s="16">
        <v>51.47</v>
      </c>
      <c r="W29" s="16">
        <v>6.7</v>
      </c>
    </row>
    <row r="30" spans="1:23" ht="17.5" x14ac:dyDescent="0.35">
      <c r="A30" s="12" t="s">
        <v>7</v>
      </c>
      <c r="B30" s="13">
        <v>10</v>
      </c>
      <c r="C30" s="14" t="s">
        <v>43</v>
      </c>
      <c r="D30" s="26">
        <v>45.55</v>
      </c>
      <c r="E30" s="15"/>
      <c r="F30" s="16"/>
      <c r="G30" s="16">
        <v>0.41</v>
      </c>
      <c r="H30" s="16">
        <v>0.11</v>
      </c>
      <c r="I30" s="16">
        <v>2.17</v>
      </c>
      <c r="J30" s="17">
        <f t="shared" si="0"/>
        <v>8.7872252570360382E-2</v>
      </c>
      <c r="K30" s="17">
        <f t="shared" si="5"/>
        <v>0.56545115585751382</v>
      </c>
      <c r="L30" s="17">
        <f t="shared" si="3"/>
        <v>0.19698540243015891</v>
      </c>
      <c r="M30" s="17">
        <f t="shared" si="4"/>
        <v>4.3163353100010395</v>
      </c>
      <c r="N30" s="20">
        <v>614.20000000000005</v>
      </c>
      <c r="O30" s="18">
        <v>3851.6</v>
      </c>
      <c r="P30" s="16">
        <v>1.2E-2</v>
      </c>
      <c r="Q30" s="16">
        <v>1.2E-2</v>
      </c>
      <c r="R30" s="16">
        <f t="shared" si="6"/>
        <v>2.4E-2</v>
      </c>
      <c r="S30" s="16">
        <v>3.23</v>
      </c>
      <c r="T30" s="16">
        <v>45.92</v>
      </c>
      <c r="U30" s="18">
        <v>3845.48</v>
      </c>
      <c r="V30" s="16">
        <v>51.47</v>
      </c>
      <c r="W30" s="16">
        <v>8.3800000000000008</v>
      </c>
    </row>
    <row r="31" spans="1:23" ht="17.5" x14ac:dyDescent="0.35">
      <c r="A31" s="12" t="s">
        <v>6</v>
      </c>
      <c r="B31" s="13">
        <v>18</v>
      </c>
      <c r="C31" s="13">
        <v>14</v>
      </c>
      <c r="D31" s="26">
        <v>43.15</v>
      </c>
      <c r="E31" s="15"/>
      <c r="F31" s="22"/>
      <c r="G31" s="16"/>
      <c r="H31" s="16"/>
      <c r="I31" s="16"/>
      <c r="J31" s="17">
        <f t="shared" si="0"/>
        <v>5.3877925059562501E-2</v>
      </c>
      <c r="K31" s="17">
        <f t="shared" si="5"/>
        <v>0.31584317345746704</v>
      </c>
      <c r="L31" s="17">
        <f t="shared" si="3"/>
        <v>0.12077947747455059</v>
      </c>
      <c r="M31" s="17">
        <f t="shared" si="4"/>
        <v>3.6273400205761321</v>
      </c>
      <c r="N31" s="20">
        <v>619.1</v>
      </c>
      <c r="O31" s="20">
        <v>3693.6</v>
      </c>
      <c r="P31" s="16">
        <v>7.0000000000000001E-3</v>
      </c>
      <c r="Q31" s="16">
        <v>7.0000000000000001E-3</v>
      </c>
      <c r="R31" s="16">
        <f t="shared" si="6"/>
        <v>1.4E-2</v>
      </c>
      <c r="S31" s="16">
        <v>3.23</v>
      </c>
      <c r="T31" s="16">
        <v>45.92</v>
      </c>
      <c r="U31" s="18">
        <v>3440.25</v>
      </c>
      <c r="V31" s="16">
        <v>51.47</v>
      </c>
      <c r="W31" s="16">
        <v>6.7</v>
      </c>
    </row>
    <row r="32" spans="1:23" ht="17.5" x14ac:dyDescent="0.35">
      <c r="A32" s="12" t="s">
        <v>6</v>
      </c>
      <c r="B32" s="13">
        <v>20</v>
      </c>
      <c r="C32" s="13">
        <v>9</v>
      </c>
      <c r="D32" s="26">
        <v>45.64</v>
      </c>
      <c r="E32" s="15"/>
      <c r="F32" s="22"/>
      <c r="G32" s="16">
        <v>0.5</v>
      </c>
      <c r="H32" s="16">
        <v>0.11</v>
      </c>
      <c r="I32" s="16">
        <v>2.17</v>
      </c>
      <c r="J32" s="17">
        <f t="shared" si="0"/>
        <v>7.0212923316591888E-2</v>
      </c>
      <c r="K32" s="17">
        <f t="shared" si="5"/>
        <v>0.41160220059555208</v>
      </c>
      <c r="L32" s="17">
        <f t="shared" si="3"/>
        <v>0.15739804717356204</v>
      </c>
      <c r="M32" s="17">
        <f t="shared" si="4"/>
        <v>3.4488989557555154</v>
      </c>
      <c r="N32" s="20">
        <v>1570.4</v>
      </c>
      <c r="O32" s="20">
        <v>12324.7</v>
      </c>
      <c r="P32" s="16">
        <v>1.2E-2</v>
      </c>
      <c r="Q32" s="16">
        <v>1.2E-2</v>
      </c>
      <c r="R32" s="16">
        <f t="shared" si="6"/>
        <v>2.4E-2</v>
      </c>
      <c r="S32" s="16">
        <v>3.23</v>
      </c>
      <c r="T32" s="16">
        <v>45.92</v>
      </c>
      <c r="U32" s="18">
        <v>3440.25</v>
      </c>
      <c r="V32" s="16">
        <v>51.47</v>
      </c>
      <c r="W32" s="16">
        <v>8.3800000000000008</v>
      </c>
    </row>
    <row r="33" spans="1:23" ht="17.5" x14ac:dyDescent="0.35">
      <c r="A33" s="12" t="s">
        <v>5</v>
      </c>
      <c r="B33" s="13">
        <v>4</v>
      </c>
      <c r="C33" s="13">
        <v>9</v>
      </c>
      <c r="D33" s="26">
        <v>45.56</v>
      </c>
      <c r="E33" s="15"/>
      <c r="F33" s="22"/>
      <c r="G33" s="16">
        <v>0.42</v>
      </c>
      <c r="H33" s="16">
        <v>0.11</v>
      </c>
      <c r="I33" s="16">
        <v>2.17</v>
      </c>
      <c r="J33" s="17">
        <f t="shared" si="0"/>
        <v>9.7698434347531893E-2</v>
      </c>
      <c r="K33" s="17">
        <f t="shared" si="5"/>
        <v>0.65441030163146685</v>
      </c>
      <c r="L33" s="17">
        <f t="shared" si="3"/>
        <v>0.21901299720677117</v>
      </c>
      <c r="M33" s="17">
        <f t="shared" si="4"/>
        <v>4.7990029795629807</v>
      </c>
      <c r="N33" s="16">
        <v>1988.65</v>
      </c>
      <c r="O33" s="20">
        <v>11216.41</v>
      </c>
      <c r="P33" s="16">
        <v>1.2E-2</v>
      </c>
      <c r="Q33" s="16">
        <v>1.2E-2</v>
      </c>
      <c r="R33" s="16">
        <f t="shared" si="6"/>
        <v>2.4E-2</v>
      </c>
      <c r="S33" s="16">
        <v>3.23</v>
      </c>
      <c r="T33" s="16">
        <v>45.92</v>
      </c>
      <c r="U33" s="18">
        <v>4031.81</v>
      </c>
      <c r="V33" s="16">
        <v>51.47</v>
      </c>
      <c r="W33" s="16">
        <v>8.3800000000000008</v>
      </c>
    </row>
    <row r="34" spans="1:23" ht="17.5" x14ac:dyDescent="0.35">
      <c r="A34" s="12" t="s">
        <v>5</v>
      </c>
      <c r="B34" s="13">
        <v>8</v>
      </c>
      <c r="C34" s="13">
        <v>9</v>
      </c>
      <c r="D34" s="26">
        <v>45.55</v>
      </c>
      <c r="E34" s="15"/>
      <c r="F34" s="22"/>
      <c r="G34" s="16">
        <v>0.41</v>
      </c>
      <c r="H34" s="16">
        <v>0.11</v>
      </c>
      <c r="I34" s="16">
        <v>2.17</v>
      </c>
      <c r="J34" s="17">
        <f t="shared" si="0"/>
        <v>9.7495865237366003E-2</v>
      </c>
      <c r="K34" s="17">
        <f t="shared" si="5"/>
        <v>0.65305343943229055</v>
      </c>
      <c r="L34" s="17">
        <f t="shared" si="3"/>
        <v>0.21855889302122072</v>
      </c>
      <c r="M34" s="17">
        <f t="shared" si="4"/>
        <v>4.7890526690002195</v>
      </c>
      <c r="N34" s="16">
        <v>2005.7</v>
      </c>
      <c r="O34" s="20">
        <v>11336.08</v>
      </c>
      <c r="P34" s="16">
        <v>1.2E-2</v>
      </c>
      <c r="Q34" s="16">
        <v>1.2E-2</v>
      </c>
      <c r="R34" s="16">
        <f t="shared" si="6"/>
        <v>2.4E-2</v>
      </c>
      <c r="S34" s="16">
        <v>3.23</v>
      </c>
      <c r="T34" s="16">
        <v>45.92</v>
      </c>
      <c r="U34" s="18">
        <v>4031.81</v>
      </c>
      <c r="V34" s="16">
        <v>51.47</v>
      </c>
      <c r="W34" s="16">
        <v>8.3800000000000008</v>
      </c>
    </row>
    <row r="35" spans="1:23" ht="17.5" x14ac:dyDescent="0.35">
      <c r="A35" s="12" t="s">
        <v>0</v>
      </c>
      <c r="B35" s="13">
        <v>92</v>
      </c>
      <c r="C35" s="14" t="s">
        <v>45</v>
      </c>
      <c r="D35" s="26">
        <v>36.799999999999997</v>
      </c>
      <c r="E35" s="15"/>
      <c r="F35" s="16"/>
      <c r="G35" s="16">
        <v>0.68</v>
      </c>
      <c r="H35" s="16">
        <v>0.12</v>
      </c>
      <c r="I35" s="16"/>
      <c r="J35" s="17">
        <f t="shared" si="0"/>
        <v>4.8051582033264095E-2</v>
      </c>
      <c r="K35" s="17">
        <f t="shared" si="5"/>
        <v>0.32186237683605129</v>
      </c>
      <c r="L35" s="17">
        <f t="shared" si="3"/>
        <v>0.10771842017648531</v>
      </c>
      <c r="M35" s="17">
        <f t="shared" si="4"/>
        <v>0.46070951459171205</v>
      </c>
      <c r="N35" s="20">
        <v>273.2</v>
      </c>
      <c r="O35" s="18">
        <v>3394.05</v>
      </c>
      <c r="P35" s="16">
        <v>1.2999999999999999E-2</v>
      </c>
      <c r="Q35" s="16">
        <v>1.2999999999999999E-2</v>
      </c>
      <c r="R35" s="16">
        <v>2.5999999999999999E-2</v>
      </c>
      <c r="S35" s="16">
        <v>0.68300000000000005</v>
      </c>
      <c r="T35" s="16">
        <v>45.92</v>
      </c>
      <c r="U35" s="18">
        <v>4031.81</v>
      </c>
      <c r="V35" s="16">
        <v>51.47</v>
      </c>
      <c r="W35" s="16">
        <v>8.3800000000000008</v>
      </c>
    </row>
    <row r="36" spans="1:23" ht="17.5" x14ac:dyDescent="0.35">
      <c r="A36" s="23" t="s">
        <v>27</v>
      </c>
      <c r="B36" s="13">
        <v>18</v>
      </c>
      <c r="C36" s="13">
        <v>9</v>
      </c>
      <c r="D36" s="26">
        <v>45.4</v>
      </c>
      <c r="E36" s="15">
        <v>2.2799999999999998</v>
      </c>
      <c r="F36" s="16"/>
      <c r="G36" s="16">
        <v>0.15</v>
      </c>
      <c r="H36" s="16">
        <v>0.11</v>
      </c>
      <c r="I36" s="16"/>
      <c r="J36" s="17">
        <f t="shared" si="0"/>
        <v>5.9688104748049191E-2</v>
      </c>
      <c r="K36" s="17">
        <f t="shared" si="5"/>
        <v>0.38408834226372168</v>
      </c>
      <c r="L36" s="17">
        <f t="shared" si="3"/>
        <v>0.13380430101838378</v>
      </c>
      <c r="M36" s="17">
        <f t="shared" si="4"/>
        <v>2.9319138473746862</v>
      </c>
      <c r="N36" s="16">
        <v>245.7</v>
      </c>
      <c r="O36" s="16">
        <v>2268.3000000000002</v>
      </c>
      <c r="P36" s="16">
        <v>1.2E-2</v>
      </c>
      <c r="Q36" s="16">
        <v>1.2E-2</v>
      </c>
      <c r="R36" s="16">
        <v>2.4E-2</v>
      </c>
      <c r="S36" s="16">
        <v>3.23</v>
      </c>
      <c r="T36" s="16">
        <v>45.92</v>
      </c>
      <c r="U36" s="18">
        <v>3845.48</v>
      </c>
      <c r="V36" s="16">
        <v>51.47</v>
      </c>
      <c r="W36" s="16">
        <v>8.3800000000000008</v>
      </c>
    </row>
    <row r="37" spans="1:23" ht="17.5" x14ac:dyDescent="0.35">
      <c r="A37" s="23" t="s">
        <v>27</v>
      </c>
      <c r="B37" s="13">
        <v>19</v>
      </c>
      <c r="C37" s="13">
        <v>4</v>
      </c>
      <c r="D37" s="26">
        <v>36.71</v>
      </c>
      <c r="E37" s="15"/>
      <c r="F37" s="16"/>
      <c r="G37" s="16">
        <v>0.59</v>
      </c>
      <c r="H37" s="16">
        <v>0.12</v>
      </c>
      <c r="I37" s="16"/>
      <c r="J37" s="17">
        <f t="shared" si="0"/>
        <v>5.6420851723726594E-2</v>
      </c>
      <c r="K37" s="17"/>
      <c r="L37" s="17">
        <f t="shared" si="3"/>
        <v>6.3240009543122991E-2</v>
      </c>
      <c r="M37" s="17">
        <f t="shared" si="4"/>
        <v>0.70323824406537061</v>
      </c>
      <c r="N37" s="16">
        <v>206</v>
      </c>
      <c r="O37" s="16">
        <v>1676.6</v>
      </c>
      <c r="P37" s="16">
        <v>0.01</v>
      </c>
      <c r="Q37" s="16">
        <v>0.01</v>
      </c>
      <c r="R37" s="16">
        <v>0.01</v>
      </c>
      <c r="S37" s="16">
        <v>0.68300000000000005</v>
      </c>
      <c r="T37" s="16">
        <v>45.92</v>
      </c>
      <c r="U37" s="18"/>
      <c r="V37" s="16">
        <v>51.47</v>
      </c>
      <c r="W37" s="16">
        <v>8.3800000000000008</v>
      </c>
    </row>
    <row r="38" spans="1:23" ht="17.5" x14ac:dyDescent="0.35">
      <c r="A38" s="23" t="s">
        <v>27</v>
      </c>
      <c r="B38" s="13">
        <v>20</v>
      </c>
      <c r="C38" s="13">
        <v>4</v>
      </c>
      <c r="D38" s="26">
        <v>39.229999999999997</v>
      </c>
      <c r="E38" s="16"/>
      <c r="F38" s="16"/>
      <c r="G38" s="16">
        <v>0.94</v>
      </c>
      <c r="H38" s="16">
        <v>0.12</v>
      </c>
      <c r="I38" s="16">
        <v>2.17</v>
      </c>
      <c r="J38" s="17">
        <f t="shared" si="0"/>
        <v>4.7229934240992873E-2</v>
      </c>
      <c r="K38" s="17"/>
      <c r="L38" s="17">
        <f t="shared" si="3"/>
        <v>5.2938255997036214E-2</v>
      </c>
      <c r="M38" s="17">
        <f t="shared" si="4"/>
        <v>0.588681223488006</v>
      </c>
      <c r="N38" s="16">
        <v>222.1</v>
      </c>
      <c r="O38" s="16">
        <v>2159.4</v>
      </c>
      <c r="P38" s="16">
        <v>0.01</v>
      </c>
      <c r="Q38" s="16">
        <v>0.01</v>
      </c>
      <c r="R38" s="16">
        <v>0.01</v>
      </c>
      <c r="S38" s="16">
        <v>0.68300000000000005</v>
      </c>
      <c r="T38" s="16">
        <v>45.92</v>
      </c>
      <c r="U38" s="18"/>
      <c r="V38" s="16">
        <v>51.47</v>
      </c>
      <c r="W38" s="16">
        <v>8.3800000000000008</v>
      </c>
    </row>
    <row r="39" spans="1:23" ht="17.5" x14ac:dyDescent="0.35">
      <c r="A39" s="23" t="s">
        <v>23</v>
      </c>
      <c r="B39" s="13">
        <v>2</v>
      </c>
      <c r="C39" s="13">
        <v>2</v>
      </c>
      <c r="D39" s="26">
        <v>38.22</v>
      </c>
      <c r="E39" s="22"/>
      <c r="F39" s="22"/>
      <c r="G39" s="16">
        <v>2.1</v>
      </c>
      <c r="H39" s="16">
        <v>0.11</v>
      </c>
      <c r="I39" s="16"/>
      <c r="J39" s="17">
        <f t="shared" si="0"/>
        <v>2.7994296522624768E-2</v>
      </c>
      <c r="K39" s="17"/>
      <c r="L39" s="17">
        <f t="shared" si="3"/>
        <v>3.1377753528299142E-2</v>
      </c>
      <c r="M39" s="17">
        <f t="shared" si="4"/>
        <v>0.34892525243707267</v>
      </c>
      <c r="N39" s="16">
        <v>16.760000000000002</v>
      </c>
      <c r="O39" s="16">
        <v>274.92</v>
      </c>
      <c r="P39" s="16">
        <v>0.01</v>
      </c>
      <c r="Q39" s="16">
        <v>0.01</v>
      </c>
      <c r="R39" s="16">
        <v>0.01</v>
      </c>
      <c r="S39" s="16">
        <v>0.68300000000000005</v>
      </c>
      <c r="T39" s="16">
        <v>45.92</v>
      </c>
      <c r="U39" s="24"/>
      <c r="V39" s="16">
        <v>51.47</v>
      </c>
      <c r="W39" s="16">
        <v>8.3800000000000008</v>
      </c>
    </row>
    <row r="40" spans="1:23" ht="17.5" x14ac:dyDescent="0.35">
      <c r="A40" s="23" t="s">
        <v>23</v>
      </c>
      <c r="B40" s="13">
        <v>4</v>
      </c>
      <c r="C40" s="13">
        <v>2</v>
      </c>
      <c r="D40" s="26">
        <v>37.17</v>
      </c>
      <c r="E40" s="22"/>
      <c r="F40" s="22"/>
      <c r="G40" s="16">
        <v>1.05</v>
      </c>
      <c r="H40" s="16">
        <v>0.11</v>
      </c>
      <c r="I40" s="16"/>
      <c r="J40" s="17">
        <f t="shared" si="0"/>
        <v>2.7813205160637497E-2</v>
      </c>
      <c r="K40" s="17"/>
      <c r="L40" s="17">
        <f t="shared" si="3"/>
        <v>3.1174775035235452E-2</v>
      </c>
      <c r="M40" s="17">
        <f t="shared" si="4"/>
        <v>0.3466681016226375</v>
      </c>
      <c r="N40" s="16">
        <v>16.760000000000002</v>
      </c>
      <c r="O40" s="16">
        <v>276.70999999999998</v>
      </c>
      <c r="P40" s="16">
        <v>0.01</v>
      </c>
      <c r="Q40" s="16">
        <v>0.01</v>
      </c>
      <c r="R40" s="16">
        <v>0.01</v>
      </c>
      <c r="S40" s="16">
        <v>0.68300000000000005</v>
      </c>
      <c r="T40" s="16">
        <v>45.92</v>
      </c>
      <c r="U40" s="24"/>
      <c r="V40" s="16">
        <v>51.47</v>
      </c>
      <c r="W40" s="16">
        <v>8.3800000000000008</v>
      </c>
    </row>
    <row r="41" spans="1:23" ht="17.5" x14ac:dyDescent="0.35">
      <c r="A41" s="23" t="s">
        <v>23</v>
      </c>
      <c r="B41" s="13">
        <v>6</v>
      </c>
      <c r="C41" s="13">
        <v>2</v>
      </c>
      <c r="D41" s="26">
        <v>36.869999999999997</v>
      </c>
      <c r="E41" s="22"/>
      <c r="F41" s="22"/>
      <c r="G41" s="16">
        <v>0.75</v>
      </c>
      <c r="H41" s="16">
        <v>0.11</v>
      </c>
      <c r="I41" s="16"/>
      <c r="J41" s="17">
        <f t="shared" si="0"/>
        <v>1.9907377133988623E-2</v>
      </c>
      <c r="K41" s="17"/>
      <c r="L41" s="17">
        <f t="shared" si="3"/>
        <v>2.2313429901707194E-2</v>
      </c>
      <c r="M41" s="17">
        <f t="shared" si="4"/>
        <v>0.2481286352819452</v>
      </c>
      <c r="N41" s="16">
        <v>16.760000000000002</v>
      </c>
      <c r="O41" s="16">
        <v>386.6</v>
      </c>
      <c r="P41" s="16">
        <v>0.01</v>
      </c>
      <c r="Q41" s="16">
        <v>0.01</v>
      </c>
      <c r="R41" s="16">
        <v>0.01</v>
      </c>
      <c r="S41" s="16">
        <v>0.68300000000000005</v>
      </c>
      <c r="T41" s="16">
        <v>45.92</v>
      </c>
      <c r="U41" s="24"/>
      <c r="V41" s="16">
        <v>51.47</v>
      </c>
      <c r="W41" s="16">
        <v>8.3800000000000008</v>
      </c>
    </row>
    <row r="42" spans="1:23" ht="17.5" x14ac:dyDescent="0.35">
      <c r="A42" s="23" t="s">
        <v>23</v>
      </c>
      <c r="B42" s="13">
        <v>8</v>
      </c>
      <c r="C42" s="13">
        <v>2</v>
      </c>
      <c r="D42" s="26">
        <v>36.880000000000003</v>
      </c>
      <c r="E42" s="22"/>
      <c r="F42" s="22"/>
      <c r="G42" s="16">
        <v>0.76</v>
      </c>
      <c r="H42" s="16">
        <v>0.11</v>
      </c>
      <c r="I42" s="16"/>
      <c r="J42" s="17">
        <f t="shared" si="0"/>
        <v>2.0049476371593815E-2</v>
      </c>
      <c r="K42" s="17"/>
      <c r="L42" s="17">
        <f t="shared" si="3"/>
        <v>2.2472703589850467E-2</v>
      </c>
      <c r="M42" s="17">
        <f t="shared" si="4"/>
        <v>0.24989978221226494</v>
      </c>
      <c r="N42" s="16">
        <v>16.760000000000002</v>
      </c>
      <c r="O42" s="16">
        <v>383.86</v>
      </c>
      <c r="P42" s="16">
        <v>0.01</v>
      </c>
      <c r="Q42" s="16">
        <v>0.01</v>
      </c>
      <c r="R42" s="16">
        <v>0.01</v>
      </c>
      <c r="S42" s="16">
        <v>0.68300000000000005</v>
      </c>
      <c r="T42" s="16">
        <v>45.92</v>
      </c>
      <c r="U42" s="24"/>
      <c r="V42" s="16">
        <v>51.47</v>
      </c>
      <c r="W42" s="16">
        <v>8.3800000000000008</v>
      </c>
    </row>
    <row r="43" spans="1:23" ht="17.5" x14ac:dyDescent="0.35">
      <c r="A43" s="23" t="s">
        <v>23</v>
      </c>
      <c r="B43" s="13">
        <v>12</v>
      </c>
      <c r="C43" s="13">
        <v>2</v>
      </c>
      <c r="D43" s="26">
        <v>37.17</v>
      </c>
      <c r="E43" s="22"/>
      <c r="F43" s="22"/>
      <c r="G43" s="16">
        <v>1.05</v>
      </c>
      <c r="H43" s="16">
        <v>0.11</v>
      </c>
      <c r="I43" s="16"/>
      <c r="J43" s="17">
        <f t="shared" si="0"/>
        <v>2.7618574607048019E-2</v>
      </c>
      <c r="K43" s="17"/>
      <c r="L43" s="17">
        <f t="shared" si="3"/>
        <v>3.0956620971793587E-2</v>
      </c>
      <c r="M43" s="17">
        <f t="shared" si="4"/>
        <v>0.34424219622479008</v>
      </c>
      <c r="N43" s="16">
        <v>16.760000000000002</v>
      </c>
      <c r="O43" s="16">
        <v>278.66000000000003</v>
      </c>
      <c r="P43" s="16">
        <v>0.01</v>
      </c>
      <c r="Q43" s="16">
        <v>0.01</v>
      </c>
      <c r="R43" s="16">
        <v>0.01</v>
      </c>
      <c r="S43" s="16">
        <v>0.68300000000000005</v>
      </c>
      <c r="T43" s="16">
        <v>45.92</v>
      </c>
      <c r="U43" s="24"/>
      <c r="V43" s="16">
        <v>51.47</v>
      </c>
      <c r="W43" s="16">
        <v>8.3800000000000008</v>
      </c>
    </row>
    <row r="44" spans="1:23" ht="17.5" x14ac:dyDescent="0.35">
      <c r="A44" s="23" t="s">
        <v>23</v>
      </c>
      <c r="B44" s="13">
        <v>14</v>
      </c>
      <c r="C44" s="13">
        <v>1</v>
      </c>
      <c r="D44" s="26">
        <v>19.61</v>
      </c>
      <c r="E44" s="22"/>
      <c r="F44" s="22"/>
      <c r="G44" s="16">
        <v>1.44</v>
      </c>
      <c r="H44" s="16">
        <v>0.12</v>
      </c>
      <c r="I44" s="16"/>
      <c r="J44" s="17"/>
      <c r="K44" s="17"/>
      <c r="L44" s="17"/>
      <c r="M44" s="17"/>
      <c r="N44" s="16">
        <v>0</v>
      </c>
      <c r="O44" s="16">
        <v>202.2</v>
      </c>
      <c r="P44" s="16">
        <v>0</v>
      </c>
      <c r="Q44" s="16">
        <v>0</v>
      </c>
      <c r="R44" s="16">
        <v>0</v>
      </c>
      <c r="S44" s="16">
        <v>0</v>
      </c>
      <c r="T44" s="16"/>
      <c r="U44" s="24"/>
      <c r="V44" s="16"/>
      <c r="W44" s="16"/>
    </row>
    <row r="45" spans="1:23" s="10" customFormat="1" ht="17.5" x14ac:dyDescent="0.35">
      <c r="A45" s="23" t="s">
        <v>28</v>
      </c>
      <c r="B45" s="13">
        <v>6</v>
      </c>
      <c r="C45" s="13">
        <v>1</v>
      </c>
      <c r="D45" s="26">
        <v>19.36</v>
      </c>
      <c r="E45" s="22"/>
      <c r="F45" s="22"/>
      <c r="G45" s="16">
        <v>1.19</v>
      </c>
      <c r="H45" s="16">
        <v>0.12</v>
      </c>
      <c r="I45" s="16"/>
      <c r="J45" s="17"/>
      <c r="K45" s="17"/>
      <c r="L45" s="17"/>
      <c r="M45" s="17"/>
      <c r="N45" s="16">
        <v>0</v>
      </c>
      <c r="O45" s="16">
        <v>173.08</v>
      </c>
      <c r="P45" s="16">
        <v>0</v>
      </c>
      <c r="Q45" s="16">
        <v>0</v>
      </c>
      <c r="R45" s="16">
        <v>0</v>
      </c>
      <c r="S45" s="16">
        <v>0</v>
      </c>
      <c r="T45" s="16"/>
      <c r="U45" s="24"/>
      <c r="V45" s="16"/>
      <c r="W45" s="16"/>
    </row>
    <row r="46" spans="1:23" s="10" customFormat="1" ht="17.5" x14ac:dyDescent="0.35">
      <c r="A46" s="23" t="s">
        <v>28</v>
      </c>
      <c r="B46" s="13">
        <v>8</v>
      </c>
      <c r="C46" s="13">
        <v>1</v>
      </c>
      <c r="D46" s="26">
        <v>19.239999999999998</v>
      </c>
      <c r="E46" s="22"/>
      <c r="F46" s="22"/>
      <c r="G46" s="16">
        <v>1.07</v>
      </c>
      <c r="H46" s="16">
        <v>0.12</v>
      </c>
      <c r="I46" s="16"/>
      <c r="J46" s="17"/>
      <c r="K46" s="17"/>
      <c r="L46" s="17"/>
      <c r="M46" s="17"/>
      <c r="N46" s="16">
        <v>0</v>
      </c>
      <c r="O46" s="16">
        <v>192.6</v>
      </c>
      <c r="P46" s="16">
        <v>0</v>
      </c>
      <c r="Q46" s="16">
        <v>0</v>
      </c>
      <c r="R46" s="16">
        <v>0</v>
      </c>
      <c r="S46" s="16">
        <v>0</v>
      </c>
      <c r="T46" s="16"/>
      <c r="U46" s="24"/>
      <c r="V46" s="16"/>
      <c r="W46" s="16"/>
    </row>
    <row r="47" spans="1:23" s="10" customFormat="1" ht="17.5" x14ac:dyDescent="0.35">
      <c r="A47" s="23" t="s">
        <v>28</v>
      </c>
      <c r="B47" s="13">
        <v>10</v>
      </c>
      <c r="C47" s="13">
        <v>1</v>
      </c>
      <c r="D47" s="26">
        <v>19.190000000000001</v>
      </c>
      <c r="E47" s="22"/>
      <c r="F47" s="22"/>
      <c r="G47" s="16">
        <v>1.02</v>
      </c>
      <c r="H47" s="16">
        <v>0.12</v>
      </c>
      <c r="I47" s="16"/>
      <c r="J47" s="17"/>
      <c r="K47" s="17"/>
      <c r="L47" s="17"/>
      <c r="M47" s="17"/>
      <c r="N47" s="16">
        <v>0</v>
      </c>
      <c r="O47" s="16">
        <v>201.5</v>
      </c>
      <c r="P47" s="16">
        <v>0</v>
      </c>
      <c r="Q47" s="16">
        <v>0</v>
      </c>
      <c r="R47" s="16">
        <v>0</v>
      </c>
      <c r="S47" s="16">
        <v>0</v>
      </c>
      <c r="T47" s="16"/>
      <c r="U47" s="24"/>
      <c r="V47" s="16"/>
      <c r="W47" s="16"/>
    </row>
    <row r="48" spans="1:23" s="10" customFormat="1" ht="17.5" x14ac:dyDescent="0.35">
      <c r="A48" s="23" t="s">
        <v>29</v>
      </c>
      <c r="B48" s="13">
        <v>18</v>
      </c>
      <c r="C48" s="13">
        <v>2</v>
      </c>
      <c r="D48" s="26">
        <v>36.75</v>
      </c>
      <c r="E48" s="22"/>
      <c r="F48" s="22"/>
      <c r="G48" s="16">
        <v>0.63</v>
      </c>
      <c r="H48" s="16">
        <v>0.11</v>
      </c>
      <c r="I48" s="16"/>
      <c r="J48" s="17">
        <f t="shared" si="0"/>
        <v>2.5820670718165115E-2</v>
      </c>
      <c r="K48" s="17"/>
      <c r="L48" s="17">
        <f t="shared" si="3"/>
        <v>2.8941418159058329E-2</v>
      </c>
      <c r="M48" s="17">
        <f t="shared" si="4"/>
        <v>0.32183284338468376</v>
      </c>
      <c r="N48" s="16">
        <v>27.85</v>
      </c>
      <c r="O48" s="16">
        <v>495.29</v>
      </c>
      <c r="P48" s="16">
        <v>0.01</v>
      </c>
      <c r="Q48" s="16">
        <v>0.01</v>
      </c>
      <c r="R48" s="16">
        <v>0.01</v>
      </c>
      <c r="S48" s="16">
        <v>0.68300000000000005</v>
      </c>
      <c r="T48" s="16">
        <v>45.92</v>
      </c>
      <c r="U48" s="24"/>
      <c r="V48" s="16">
        <v>51.47</v>
      </c>
      <c r="W48" s="16">
        <v>8.3800000000000008</v>
      </c>
    </row>
    <row r="49" spans="1:23" s="10" customFormat="1" ht="17.5" x14ac:dyDescent="0.35">
      <c r="A49" s="23" t="s">
        <v>0</v>
      </c>
      <c r="B49" s="19" t="s">
        <v>30</v>
      </c>
      <c r="C49" s="13" t="s">
        <v>49</v>
      </c>
      <c r="D49" s="26">
        <v>45.43</v>
      </c>
      <c r="E49" s="22">
        <v>2.2799999999999998</v>
      </c>
      <c r="F49" s="22"/>
      <c r="G49" s="16"/>
      <c r="H49" s="16"/>
      <c r="I49" s="16"/>
      <c r="J49" s="17">
        <f t="shared" si="0"/>
        <v>4.3028907398334149E-2</v>
      </c>
      <c r="K49" s="17">
        <f t="shared" ref="K49:K53" si="7">(N49*Q49/O49*T49)+(N49*Q49*0.0649*U49/O49)</f>
        <v>0.2882191557876041</v>
      </c>
      <c r="L49" s="17">
        <f t="shared" si="3"/>
        <v>9.6458966193042617E-2</v>
      </c>
      <c r="M49" s="17">
        <f t="shared" si="4"/>
        <v>4.0556994120529151</v>
      </c>
      <c r="N49" s="25">
        <v>2754</v>
      </c>
      <c r="O49" s="25">
        <v>14695.2</v>
      </c>
      <c r="P49" s="16">
        <v>5.0000000000000001E-3</v>
      </c>
      <c r="Q49" s="16">
        <v>5.0000000000000001E-3</v>
      </c>
      <c r="R49" s="16">
        <v>0.01</v>
      </c>
      <c r="S49" s="16">
        <v>3.23</v>
      </c>
      <c r="T49" s="16">
        <v>45.92</v>
      </c>
      <c r="U49" s="18">
        <v>4031.81</v>
      </c>
      <c r="V49" s="16">
        <v>51.47</v>
      </c>
      <c r="W49" s="16">
        <v>6.7</v>
      </c>
    </row>
    <row r="50" spans="1:23" s="10" customFormat="1" ht="17.5" x14ac:dyDescent="0.35">
      <c r="A50" s="23" t="s">
        <v>0</v>
      </c>
      <c r="B50" s="19" t="s">
        <v>31</v>
      </c>
      <c r="C50" s="13">
        <v>25</v>
      </c>
      <c r="D50" s="26">
        <v>49.57</v>
      </c>
      <c r="E50" s="22">
        <v>2.2799999999999998</v>
      </c>
      <c r="F50" s="22">
        <v>2.7</v>
      </c>
      <c r="G50" s="16"/>
      <c r="H50" s="16"/>
      <c r="I50" s="16"/>
      <c r="J50" s="17">
        <f t="shared" si="0"/>
        <v>3.8236700413384297E-2</v>
      </c>
      <c r="K50" s="17">
        <f t="shared" si="7"/>
        <v>0.25611966883629983</v>
      </c>
      <c r="L50" s="17">
        <f t="shared" si="3"/>
        <v>8.5716157242024804E-2</v>
      </c>
      <c r="M50" s="17">
        <f t="shared" si="4"/>
        <v>3.0033407144528508</v>
      </c>
      <c r="N50" s="25">
        <v>1779.3</v>
      </c>
      <c r="O50" s="25">
        <v>12821</v>
      </c>
      <c r="P50" s="16">
        <v>6.0000000000000001E-3</v>
      </c>
      <c r="Q50" s="16">
        <v>6.0000000000000001E-3</v>
      </c>
      <c r="R50" s="16">
        <v>1.2E-2</v>
      </c>
      <c r="S50" s="16">
        <v>3.23</v>
      </c>
      <c r="T50" s="16">
        <v>45.92</v>
      </c>
      <c r="U50" s="18">
        <v>4031.81</v>
      </c>
      <c r="V50" s="16">
        <v>51.47</v>
      </c>
      <c r="W50" s="16">
        <v>6.7</v>
      </c>
    </row>
    <row r="51" spans="1:23" ht="17.5" x14ac:dyDescent="0.35">
      <c r="A51" s="23" t="s">
        <v>27</v>
      </c>
      <c r="B51" s="13">
        <v>9</v>
      </c>
      <c r="C51" s="13" t="s">
        <v>50</v>
      </c>
      <c r="D51" s="26">
        <v>45.43</v>
      </c>
      <c r="E51" s="22">
        <v>2.2799999999999998</v>
      </c>
      <c r="F51" s="22"/>
      <c r="G51" s="16"/>
      <c r="H51" s="16"/>
      <c r="I51" s="16"/>
      <c r="J51" s="17">
        <f t="shared" si="0"/>
        <v>5.5571169025778099E-2</v>
      </c>
      <c r="K51" s="17">
        <f t="shared" si="7"/>
        <v>0.35759617898515678</v>
      </c>
      <c r="L51" s="17">
        <f t="shared" si="3"/>
        <v>0.1245752643622299</v>
      </c>
      <c r="M51" s="17">
        <f t="shared" si="4"/>
        <v>4.3648942686079559</v>
      </c>
      <c r="N51" s="16">
        <v>2988.1</v>
      </c>
      <c r="O51" s="16">
        <v>14814.9</v>
      </c>
      <c r="P51" s="16">
        <v>6.0000000000000001E-3</v>
      </c>
      <c r="Q51" s="16">
        <v>6.0000000000000001E-3</v>
      </c>
      <c r="R51" s="16">
        <v>1.2E-2</v>
      </c>
      <c r="S51" s="16">
        <v>3.23</v>
      </c>
      <c r="T51" s="16">
        <v>45.92</v>
      </c>
      <c r="U51" s="18">
        <v>3845.48</v>
      </c>
      <c r="V51" s="16">
        <v>51.47</v>
      </c>
      <c r="W51" s="16">
        <v>6.7</v>
      </c>
    </row>
    <row r="52" spans="1:23" ht="17.5" x14ac:dyDescent="0.35">
      <c r="A52" s="23" t="s">
        <v>27</v>
      </c>
      <c r="B52" s="13">
        <v>1</v>
      </c>
      <c r="C52" s="14" t="s">
        <v>51</v>
      </c>
      <c r="D52" s="26">
        <v>45.43</v>
      </c>
      <c r="E52" s="22">
        <v>2.2799999999999998</v>
      </c>
      <c r="F52" s="22"/>
      <c r="G52" s="16"/>
      <c r="H52" s="16"/>
      <c r="I52" s="16"/>
      <c r="J52" s="17">
        <f t="shared" si="0"/>
        <v>3.8222444786851557E-2</v>
      </c>
      <c r="K52" s="17">
        <f t="shared" si="7"/>
        <v>0.24595847895351816</v>
      </c>
      <c r="L52" s="17">
        <f t="shared" si="3"/>
        <v>8.5684200051361042E-2</v>
      </c>
      <c r="M52" s="17">
        <f t="shared" si="4"/>
        <v>3.0022209916966265</v>
      </c>
      <c r="N52" s="16">
        <v>2593</v>
      </c>
      <c r="O52" s="16">
        <v>18691.200000000004</v>
      </c>
      <c r="P52" s="16">
        <v>6.0000000000000001E-3</v>
      </c>
      <c r="Q52" s="16">
        <v>6.0000000000000001E-3</v>
      </c>
      <c r="R52" s="16">
        <v>1.2E-2</v>
      </c>
      <c r="S52" s="16">
        <v>3.23</v>
      </c>
      <c r="T52" s="16">
        <v>45.92</v>
      </c>
      <c r="U52" s="18">
        <v>3845.48</v>
      </c>
      <c r="V52" s="16">
        <v>51.47</v>
      </c>
      <c r="W52" s="16">
        <v>6.7</v>
      </c>
    </row>
    <row r="53" spans="1:23" s="10" customFormat="1" ht="17.5" x14ac:dyDescent="0.35">
      <c r="A53" s="23" t="s">
        <v>32</v>
      </c>
      <c r="B53" s="13">
        <v>6</v>
      </c>
      <c r="C53" s="13">
        <v>5</v>
      </c>
      <c r="D53" s="26">
        <v>40.94</v>
      </c>
      <c r="E53" s="22">
        <v>2.2799999999999998</v>
      </c>
      <c r="F53" s="22"/>
      <c r="G53" s="16">
        <v>0.97</v>
      </c>
      <c r="H53" s="16">
        <v>0.12</v>
      </c>
      <c r="I53" s="16"/>
      <c r="J53" s="17">
        <f t="shared" si="0"/>
        <v>4.8950843863471316E-2</v>
      </c>
      <c r="K53" s="17">
        <f t="shared" si="7"/>
        <v>0.3149948980838676</v>
      </c>
      <c r="L53" s="17">
        <f t="shared" si="3"/>
        <v>0.10973431766780786</v>
      </c>
      <c r="M53" s="17">
        <f t="shared" si="4"/>
        <v>0.46933146757962452</v>
      </c>
      <c r="N53" s="16">
        <v>395.2</v>
      </c>
      <c r="O53" s="16">
        <v>4819.5</v>
      </c>
      <c r="P53" s="16">
        <v>1.2999999999999999E-2</v>
      </c>
      <c r="Q53" s="16">
        <v>1.2999999999999999E-2</v>
      </c>
      <c r="R53" s="16">
        <v>2.5999999999999999E-2</v>
      </c>
      <c r="S53" s="16">
        <v>0.68300000000000005</v>
      </c>
      <c r="T53" s="16">
        <v>45.92</v>
      </c>
      <c r="U53" s="18">
        <v>3845.48</v>
      </c>
      <c r="V53" s="16">
        <v>51.47</v>
      </c>
      <c r="W53" s="16">
        <v>8.3800000000000008</v>
      </c>
    </row>
    <row r="54" spans="1:23" x14ac:dyDescent="0.3"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S54" s="1"/>
      <c r="T54" s="1"/>
    </row>
    <row r="55" spans="1:23" x14ac:dyDescent="0.3"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S55" s="1"/>
      <c r="T55" s="1"/>
    </row>
    <row r="56" spans="1:23" ht="409.5" customHeight="1" x14ac:dyDescent="0.3"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S56" s="1"/>
      <c r="T56" s="1"/>
    </row>
    <row r="57" spans="1:23" x14ac:dyDescent="0.3"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1"/>
      <c r="T57" s="1"/>
    </row>
    <row r="58" spans="1:23" x14ac:dyDescent="0.3"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23" x14ac:dyDescent="0.3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23" x14ac:dyDescent="0.3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23" x14ac:dyDescent="0.3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23" x14ac:dyDescent="0.3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23" x14ac:dyDescent="0.3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23" x14ac:dyDescent="0.3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5:15" x14ac:dyDescent="0.3"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5:15" x14ac:dyDescent="0.3"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5:15" x14ac:dyDescent="0.3"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5:15" x14ac:dyDescent="0.3"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5:15" x14ac:dyDescent="0.3"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5:15" x14ac:dyDescent="0.3"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5:15" x14ac:dyDescent="0.3"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5:15" x14ac:dyDescent="0.3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5:15" x14ac:dyDescent="0.3"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5:15" x14ac:dyDescent="0.3"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5:15" x14ac:dyDescent="0.3"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5:15" x14ac:dyDescent="0.3"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5:15" x14ac:dyDescent="0.3"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5:15" x14ac:dyDescent="0.3"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5:15" x14ac:dyDescent="0.3"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5:15" x14ac:dyDescent="0.3"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"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"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"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"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">
      <c r="A85" s="2">
        <v>3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"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"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"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"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"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"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"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"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"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"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"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5:15" x14ac:dyDescent="0.3"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5:15" x14ac:dyDescent="0.3"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5:15" x14ac:dyDescent="0.3"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5:15" x14ac:dyDescent="0.3"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5:15" x14ac:dyDescent="0.3"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5:15" x14ac:dyDescent="0.3"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5:15" x14ac:dyDescent="0.3"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5:15" x14ac:dyDescent="0.3"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5:15" x14ac:dyDescent="0.3"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5:15" x14ac:dyDescent="0.3"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5:15" x14ac:dyDescent="0.3"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5:15" x14ac:dyDescent="0.3"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5:15" x14ac:dyDescent="0.3"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5:15" x14ac:dyDescent="0.3"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5:15" x14ac:dyDescent="0.3"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5:15" x14ac:dyDescent="0.3"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5:15" x14ac:dyDescent="0.3"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5:15" x14ac:dyDescent="0.3"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5:15" x14ac:dyDescent="0.3"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5:15" x14ac:dyDescent="0.3"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5:15" x14ac:dyDescent="0.3"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5:15" x14ac:dyDescent="0.3"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5:15" x14ac:dyDescent="0.3"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5:15" x14ac:dyDescent="0.3"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5:15" x14ac:dyDescent="0.3"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5:15" x14ac:dyDescent="0.3"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5:15" x14ac:dyDescent="0.3"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5:15" x14ac:dyDescent="0.3"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5:15" x14ac:dyDescent="0.3"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5:15" x14ac:dyDescent="0.3"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5:15" x14ac:dyDescent="0.3"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5:15" x14ac:dyDescent="0.3"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5:15" x14ac:dyDescent="0.3"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5:15" x14ac:dyDescent="0.3"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5:15" x14ac:dyDescent="0.3"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5:15" x14ac:dyDescent="0.3"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5:15" x14ac:dyDescent="0.3"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5:15" x14ac:dyDescent="0.3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5:15" x14ac:dyDescent="0.3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5:15" x14ac:dyDescent="0.3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5:15" x14ac:dyDescent="0.3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5:15" x14ac:dyDescent="0.3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5:15" x14ac:dyDescent="0.3"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5:15" x14ac:dyDescent="0.3"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5:15" x14ac:dyDescent="0.3"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5:15" x14ac:dyDescent="0.3"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5:15" x14ac:dyDescent="0.3"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5:15" x14ac:dyDescent="0.3"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5:15" x14ac:dyDescent="0.3"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5:15" x14ac:dyDescent="0.3"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5:15" x14ac:dyDescent="0.3"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5:15" x14ac:dyDescent="0.3"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5:15" x14ac:dyDescent="0.3"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5:15" x14ac:dyDescent="0.3"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5:15" x14ac:dyDescent="0.3"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5:15" x14ac:dyDescent="0.3"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5:15" x14ac:dyDescent="0.3"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5:15" x14ac:dyDescent="0.3"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5:15" x14ac:dyDescent="0.3"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5:15" x14ac:dyDescent="0.3"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5:15" x14ac:dyDescent="0.3"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5:15" x14ac:dyDescent="0.3"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5:15" x14ac:dyDescent="0.3"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5:15" x14ac:dyDescent="0.3"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5:15" x14ac:dyDescent="0.3"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5:15" x14ac:dyDescent="0.3"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5:15" x14ac:dyDescent="0.3"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5:15" x14ac:dyDescent="0.3"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5:15" x14ac:dyDescent="0.3"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5:15" x14ac:dyDescent="0.3"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5:15" x14ac:dyDescent="0.3"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5:15" x14ac:dyDescent="0.3"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5:15" x14ac:dyDescent="0.3"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5:15" x14ac:dyDescent="0.3"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5:15" x14ac:dyDescent="0.3"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5:15" x14ac:dyDescent="0.3"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5:15" x14ac:dyDescent="0.3"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5:15" x14ac:dyDescent="0.3"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5:15" x14ac:dyDescent="0.3"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5:15" x14ac:dyDescent="0.3"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5:15" x14ac:dyDescent="0.3"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5:15" x14ac:dyDescent="0.3"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5:15" x14ac:dyDescent="0.3"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5:15" x14ac:dyDescent="0.3"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5:15" x14ac:dyDescent="0.3"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5:15" x14ac:dyDescent="0.3"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5:15" x14ac:dyDescent="0.3"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5:15" x14ac:dyDescent="0.3"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5:15" x14ac:dyDescent="0.3"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5:15" x14ac:dyDescent="0.3"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5:15" x14ac:dyDescent="0.3"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5:15" x14ac:dyDescent="0.3"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5:15" x14ac:dyDescent="0.3"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5:15" x14ac:dyDescent="0.3"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5:15" x14ac:dyDescent="0.3"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5:15" x14ac:dyDescent="0.3"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5:15" x14ac:dyDescent="0.3"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5:15" x14ac:dyDescent="0.3"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5:15" x14ac:dyDescent="0.3"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5:15" x14ac:dyDescent="0.3"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5:15" x14ac:dyDescent="0.3"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5:15" x14ac:dyDescent="0.3"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5:15" x14ac:dyDescent="0.3"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5:15" x14ac:dyDescent="0.3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5:15" x14ac:dyDescent="0.3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5:15" x14ac:dyDescent="0.3"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5:15" x14ac:dyDescent="0.3"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5:15" x14ac:dyDescent="0.3"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5:15" x14ac:dyDescent="0.3"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5:15" x14ac:dyDescent="0.3"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5:15" x14ac:dyDescent="0.3"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5:15" x14ac:dyDescent="0.3"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5:15" x14ac:dyDescent="0.3"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5:15" x14ac:dyDescent="0.3"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5:15" x14ac:dyDescent="0.3"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5:15" x14ac:dyDescent="0.3"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5:15" x14ac:dyDescent="0.3"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5:15" x14ac:dyDescent="0.3"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5:15" x14ac:dyDescent="0.3"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5:15" x14ac:dyDescent="0.3"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5:15" x14ac:dyDescent="0.3"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5:15" x14ac:dyDescent="0.3"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5:15" x14ac:dyDescent="0.3"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5:15" x14ac:dyDescent="0.3"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5:15" x14ac:dyDescent="0.3"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5:15" x14ac:dyDescent="0.3"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5:15" x14ac:dyDescent="0.3"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5:15" x14ac:dyDescent="0.3"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5:15" x14ac:dyDescent="0.3"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5:15" x14ac:dyDescent="0.3"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5:15" x14ac:dyDescent="0.3"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5:15" x14ac:dyDescent="0.3"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5:15" x14ac:dyDescent="0.3"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5:15" x14ac:dyDescent="0.3"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5:15" x14ac:dyDescent="0.3"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5:15" x14ac:dyDescent="0.3"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5:15" x14ac:dyDescent="0.3"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5:15" x14ac:dyDescent="0.3"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5:15" x14ac:dyDescent="0.3"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5:15" x14ac:dyDescent="0.3"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5:15" x14ac:dyDescent="0.3"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5:15" x14ac:dyDescent="0.3"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5:15" x14ac:dyDescent="0.3"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5:15" x14ac:dyDescent="0.3"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5:15" x14ac:dyDescent="0.3"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5:15" x14ac:dyDescent="0.3"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5:15" x14ac:dyDescent="0.3"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5:15" x14ac:dyDescent="0.3"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5:15" x14ac:dyDescent="0.3"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5:15" x14ac:dyDescent="0.3"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5:15" x14ac:dyDescent="0.3"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5:15" x14ac:dyDescent="0.3"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5:15" x14ac:dyDescent="0.3"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5:15" x14ac:dyDescent="0.3"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5:15" x14ac:dyDescent="0.3"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5:15" x14ac:dyDescent="0.3"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5:15" x14ac:dyDescent="0.3"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5:15" x14ac:dyDescent="0.3"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5:15" x14ac:dyDescent="0.3"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5:15" x14ac:dyDescent="0.3"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5:15" x14ac:dyDescent="0.3"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5:15" x14ac:dyDescent="0.3"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5:15" x14ac:dyDescent="0.3"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5:15" x14ac:dyDescent="0.3"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5:15" x14ac:dyDescent="0.3"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5:15" x14ac:dyDescent="0.3"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5:15" x14ac:dyDescent="0.3"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5:15" x14ac:dyDescent="0.3"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5:15" x14ac:dyDescent="0.3"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5:15" x14ac:dyDescent="0.3"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5:15" x14ac:dyDescent="0.3"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5:15" x14ac:dyDescent="0.3"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5:15" x14ac:dyDescent="0.3"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5:15" x14ac:dyDescent="0.3"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5:15" x14ac:dyDescent="0.3"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5:15" x14ac:dyDescent="0.3"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5:15" x14ac:dyDescent="0.3"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5:15" x14ac:dyDescent="0.3"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5:15" x14ac:dyDescent="0.3"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5:15" x14ac:dyDescent="0.3"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5:15" x14ac:dyDescent="0.3"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5:15" x14ac:dyDescent="0.3"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5:15" x14ac:dyDescent="0.3"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5:15" x14ac:dyDescent="0.3"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5:15" x14ac:dyDescent="0.3"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5:15" x14ac:dyDescent="0.3"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5:15" x14ac:dyDescent="0.3"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5:15" x14ac:dyDescent="0.3"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5:15" x14ac:dyDescent="0.3"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5:15" x14ac:dyDescent="0.3"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5:15" x14ac:dyDescent="0.3"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5:15" x14ac:dyDescent="0.3"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5:15" x14ac:dyDescent="0.3"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5:15" x14ac:dyDescent="0.3"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5:15" x14ac:dyDescent="0.3"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5:15" x14ac:dyDescent="0.3"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5:15" x14ac:dyDescent="0.3"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5:15" x14ac:dyDescent="0.3"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5:15" x14ac:dyDescent="0.3"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5:15" x14ac:dyDescent="0.3"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5:15" x14ac:dyDescent="0.3"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5:15" x14ac:dyDescent="0.3"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5:15" x14ac:dyDescent="0.3"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5:15" x14ac:dyDescent="0.3"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5:15" x14ac:dyDescent="0.3"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5:15" x14ac:dyDescent="0.3"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5:15" x14ac:dyDescent="0.3"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5:15" x14ac:dyDescent="0.3"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5:15" x14ac:dyDescent="0.3"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5:15" x14ac:dyDescent="0.3"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5:15" x14ac:dyDescent="0.3"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5:15" x14ac:dyDescent="0.3"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5:15" x14ac:dyDescent="0.3"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5:15" x14ac:dyDescent="0.3"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5:15" x14ac:dyDescent="0.3"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5:15" x14ac:dyDescent="0.3"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5:15" x14ac:dyDescent="0.3"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5:15" x14ac:dyDescent="0.3"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5:15" x14ac:dyDescent="0.3"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5:15" x14ac:dyDescent="0.3"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5:15" x14ac:dyDescent="0.3"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5:15" x14ac:dyDescent="0.3"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5:15" x14ac:dyDescent="0.3"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5:15" x14ac:dyDescent="0.3"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5:15" x14ac:dyDescent="0.3"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5:15" x14ac:dyDescent="0.3"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5:15" x14ac:dyDescent="0.3"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5:15" x14ac:dyDescent="0.3"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5:15" x14ac:dyDescent="0.3"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5:15" x14ac:dyDescent="0.3"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5:15" x14ac:dyDescent="0.3"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5:15" x14ac:dyDescent="0.3"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5:15" x14ac:dyDescent="0.3"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5:15" x14ac:dyDescent="0.3"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5:15" x14ac:dyDescent="0.3"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5:15" x14ac:dyDescent="0.3"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5:15" x14ac:dyDescent="0.3"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5:15" x14ac:dyDescent="0.3"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5:15" x14ac:dyDescent="0.3"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5:15" x14ac:dyDescent="0.3"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5:15" x14ac:dyDescent="0.3"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5:15" x14ac:dyDescent="0.3"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5:15" x14ac:dyDescent="0.3"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5:15" x14ac:dyDescent="0.3"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5:15" x14ac:dyDescent="0.3"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5:15" x14ac:dyDescent="0.3"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5:15" x14ac:dyDescent="0.3"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5:15" x14ac:dyDescent="0.3"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5:15" x14ac:dyDescent="0.3"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5:15" x14ac:dyDescent="0.3"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5:15" x14ac:dyDescent="0.3"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5:15" x14ac:dyDescent="0.3"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5:15" x14ac:dyDescent="0.3"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5:15" x14ac:dyDescent="0.3"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5:15" x14ac:dyDescent="0.3"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5:15" x14ac:dyDescent="0.3"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5:15" x14ac:dyDescent="0.3"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5:15" x14ac:dyDescent="0.3"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5:15" x14ac:dyDescent="0.3"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5:15" x14ac:dyDescent="0.3"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5:15" x14ac:dyDescent="0.3"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5:15" x14ac:dyDescent="0.3"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5:15" x14ac:dyDescent="0.3"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5:15" x14ac:dyDescent="0.3"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5:15" x14ac:dyDescent="0.3"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5:15" x14ac:dyDescent="0.3"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5:15" x14ac:dyDescent="0.3"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5:15" x14ac:dyDescent="0.3"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5:15" x14ac:dyDescent="0.3"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5:15" x14ac:dyDescent="0.3"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5:15" x14ac:dyDescent="0.3"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5:15" x14ac:dyDescent="0.3"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5:15" x14ac:dyDescent="0.3"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5:15" x14ac:dyDescent="0.3"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5:15" x14ac:dyDescent="0.3"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5:15" x14ac:dyDescent="0.3"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5:15" x14ac:dyDescent="0.3"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5:15" x14ac:dyDescent="0.3"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5:15" x14ac:dyDescent="0.3"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5:15" x14ac:dyDescent="0.3"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5:15" x14ac:dyDescent="0.3"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5:15" x14ac:dyDescent="0.3"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5:15" x14ac:dyDescent="0.3"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5:15" x14ac:dyDescent="0.3"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5:15" x14ac:dyDescent="0.3"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5:15" x14ac:dyDescent="0.3"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5:15" x14ac:dyDescent="0.3"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5:15" x14ac:dyDescent="0.3"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5:15" x14ac:dyDescent="0.3"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5:15" x14ac:dyDescent="0.3"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5:15" x14ac:dyDescent="0.3"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5:15" x14ac:dyDescent="0.3"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5:15" x14ac:dyDescent="0.3"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5:15" x14ac:dyDescent="0.3"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5:15" x14ac:dyDescent="0.3"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5:15" x14ac:dyDescent="0.3"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5:15" x14ac:dyDescent="0.3"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5:15" x14ac:dyDescent="0.3"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5:15" x14ac:dyDescent="0.3"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5:15" x14ac:dyDescent="0.3"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5:15" x14ac:dyDescent="0.3"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5:15" x14ac:dyDescent="0.3"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5:15" x14ac:dyDescent="0.3"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5:15" x14ac:dyDescent="0.3"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5:15" x14ac:dyDescent="0.3"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5:15" x14ac:dyDescent="0.3"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5:15" x14ac:dyDescent="0.3"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5:15" x14ac:dyDescent="0.3"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5:15" x14ac:dyDescent="0.3"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5:15" x14ac:dyDescent="0.3"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5:15" x14ac:dyDescent="0.3"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5:15" x14ac:dyDescent="0.3"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5:15" x14ac:dyDescent="0.3"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5:15" x14ac:dyDescent="0.3"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5:15" x14ac:dyDescent="0.3"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5:15" x14ac:dyDescent="0.3"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5:15" x14ac:dyDescent="0.3"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5:15" x14ac:dyDescent="0.3"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5:15" x14ac:dyDescent="0.3"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5:15" x14ac:dyDescent="0.3"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5:15" x14ac:dyDescent="0.3"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5:15" x14ac:dyDescent="0.3"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5:15" x14ac:dyDescent="0.3"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5:15" x14ac:dyDescent="0.3"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5:15" x14ac:dyDescent="0.3"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5:15" x14ac:dyDescent="0.3"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5:15" x14ac:dyDescent="0.3"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5:15" x14ac:dyDescent="0.3"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5:15" x14ac:dyDescent="0.3"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5:15" x14ac:dyDescent="0.3"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5:15" x14ac:dyDescent="0.3"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5:15" x14ac:dyDescent="0.3"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5:15" x14ac:dyDescent="0.3"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5:15" x14ac:dyDescent="0.3"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5:15" x14ac:dyDescent="0.3"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5:15" x14ac:dyDescent="0.3"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5:15" x14ac:dyDescent="0.3"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5:15" x14ac:dyDescent="0.3"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5:15" x14ac:dyDescent="0.3"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5:15" x14ac:dyDescent="0.3"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5:15" x14ac:dyDescent="0.3"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5:15" x14ac:dyDescent="0.3"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5:15" x14ac:dyDescent="0.3"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5:15" x14ac:dyDescent="0.3"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5:15" x14ac:dyDescent="0.3"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5:15" x14ac:dyDescent="0.3"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5:15" x14ac:dyDescent="0.3"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5:15" x14ac:dyDescent="0.3"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5:15" x14ac:dyDescent="0.3"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5:15" x14ac:dyDescent="0.3"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5:15" x14ac:dyDescent="0.3"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5:15" x14ac:dyDescent="0.3"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5:15" x14ac:dyDescent="0.3"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5:15" x14ac:dyDescent="0.3"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5:15" x14ac:dyDescent="0.3"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5:15" x14ac:dyDescent="0.3"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5:15" x14ac:dyDescent="0.3"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5:15" x14ac:dyDescent="0.3"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5:15" x14ac:dyDescent="0.3"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5:15" x14ac:dyDescent="0.3"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5:15" x14ac:dyDescent="0.3"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5:15" x14ac:dyDescent="0.3"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5:15" x14ac:dyDescent="0.3"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5:15" x14ac:dyDescent="0.3"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5:15" x14ac:dyDescent="0.3"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5:15" x14ac:dyDescent="0.3"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5:15" x14ac:dyDescent="0.3"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5:15" x14ac:dyDescent="0.3"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5:15" x14ac:dyDescent="0.3"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5:15" x14ac:dyDescent="0.3"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5:15" x14ac:dyDescent="0.3"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5:15" x14ac:dyDescent="0.3"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5:15" x14ac:dyDescent="0.3"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5:15" x14ac:dyDescent="0.3"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5:15" x14ac:dyDescent="0.3"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5:15" x14ac:dyDescent="0.3"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5:15" x14ac:dyDescent="0.3"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5:15" x14ac:dyDescent="0.3"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5:15" x14ac:dyDescent="0.3"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5:15" x14ac:dyDescent="0.3"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5:15" x14ac:dyDescent="0.3"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5:15" x14ac:dyDescent="0.3"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5:15" x14ac:dyDescent="0.3"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5:15" x14ac:dyDescent="0.3"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5:15" x14ac:dyDescent="0.3"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5:15" x14ac:dyDescent="0.3"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5:15" x14ac:dyDescent="0.3"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5:15" x14ac:dyDescent="0.3"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5:15" x14ac:dyDescent="0.3"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5:15" x14ac:dyDescent="0.3"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5:15" x14ac:dyDescent="0.3"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5:15" x14ac:dyDescent="0.3"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5:15" x14ac:dyDescent="0.3"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5:15" x14ac:dyDescent="0.3"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5:15" x14ac:dyDescent="0.3"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5:15" x14ac:dyDescent="0.3"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5:15" x14ac:dyDescent="0.3"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5:15" x14ac:dyDescent="0.3"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5:15" x14ac:dyDescent="0.3"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5:15" x14ac:dyDescent="0.3"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5:15" x14ac:dyDescent="0.3"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5:15" x14ac:dyDescent="0.3"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5:15" x14ac:dyDescent="0.3"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5:15" x14ac:dyDescent="0.3"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5:15" x14ac:dyDescent="0.3"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5:15" x14ac:dyDescent="0.3"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5:15" x14ac:dyDescent="0.3"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5:15" x14ac:dyDescent="0.3"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5:15" x14ac:dyDescent="0.3"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5:15" x14ac:dyDescent="0.3"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5:15" x14ac:dyDescent="0.3"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5:15" x14ac:dyDescent="0.3"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5:15" x14ac:dyDescent="0.3"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5:15" x14ac:dyDescent="0.3"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5:15" x14ac:dyDescent="0.3"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5:15" x14ac:dyDescent="0.3"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5:15" x14ac:dyDescent="0.3"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5:15" x14ac:dyDescent="0.3"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5:15" x14ac:dyDescent="0.3"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5:15" x14ac:dyDescent="0.3"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5:15" x14ac:dyDescent="0.3"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5:15" x14ac:dyDescent="0.3"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5:15" x14ac:dyDescent="0.3"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5:15" x14ac:dyDescent="0.3"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5:15" x14ac:dyDescent="0.3"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5:15" x14ac:dyDescent="0.3"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5:15" x14ac:dyDescent="0.3"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5:15" x14ac:dyDescent="0.3"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5:15" x14ac:dyDescent="0.3"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5:15" x14ac:dyDescent="0.3"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5:15" x14ac:dyDescent="0.3"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5:15" x14ac:dyDescent="0.3"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5:15" x14ac:dyDescent="0.3"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5:15" x14ac:dyDescent="0.3"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5:15" x14ac:dyDescent="0.3"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5:15" x14ac:dyDescent="0.3"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5:15" x14ac:dyDescent="0.3"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5:15" x14ac:dyDescent="0.3"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5:15" x14ac:dyDescent="0.3"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5:15" x14ac:dyDescent="0.3"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5:15" x14ac:dyDescent="0.3"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5:15" x14ac:dyDescent="0.3"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5:15" x14ac:dyDescent="0.3"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5:15" x14ac:dyDescent="0.3"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5:15" x14ac:dyDescent="0.3"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5:15" x14ac:dyDescent="0.3"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5:15" x14ac:dyDescent="0.3"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5:15" x14ac:dyDescent="0.3"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5:15" x14ac:dyDescent="0.3"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5:15" x14ac:dyDescent="0.3"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5:15" x14ac:dyDescent="0.3"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5:15" x14ac:dyDescent="0.3"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5:15" x14ac:dyDescent="0.3"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5:15" x14ac:dyDescent="0.3"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5:15" x14ac:dyDescent="0.3"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5:15" x14ac:dyDescent="0.3"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5:15" x14ac:dyDescent="0.3"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5:15" x14ac:dyDescent="0.3"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5:15" x14ac:dyDescent="0.3"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5:15" x14ac:dyDescent="0.3"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5:15" x14ac:dyDescent="0.3"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5:15" x14ac:dyDescent="0.3"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5:15" x14ac:dyDescent="0.3"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5:15" x14ac:dyDescent="0.3"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5:15" x14ac:dyDescent="0.3"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5:15" x14ac:dyDescent="0.3"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5:15" x14ac:dyDescent="0.3"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5:15" x14ac:dyDescent="0.3"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5:15" x14ac:dyDescent="0.3"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5:15" x14ac:dyDescent="0.3"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5:15" x14ac:dyDescent="0.3"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5:15" x14ac:dyDescent="0.3"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5:15" x14ac:dyDescent="0.3"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5:15" x14ac:dyDescent="0.3"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5:15" x14ac:dyDescent="0.3"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5:15" x14ac:dyDescent="0.3"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5:15" x14ac:dyDescent="0.3"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5:15" x14ac:dyDescent="0.3"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5:15" x14ac:dyDescent="0.3"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5:15" x14ac:dyDescent="0.3"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5:15" x14ac:dyDescent="0.3"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5:15" x14ac:dyDescent="0.3"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5:15" x14ac:dyDescent="0.3"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5:15" x14ac:dyDescent="0.3"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5:15" x14ac:dyDescent="0.3"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5:15" x14ac:dyDescent="0.3"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5:15" x14ac:dyDescent="0.3"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5:15" x14ac:dyDescent="0.3"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5:15" x14ac:dyDescent="0.3"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5:15" x14ac:dyDescent="0.3"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5:15" x14ac:dyDescent="0.3"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5:15" x14ac:dyDescent="0.3"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5:15" x14ac:dyDescent="0.3"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5:15" x14ac:dyDescent="0.3"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5:15" x14ac:dyDescent="0.3"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5:15" x14ac:dyDescent="0.3"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5:15" x14ac:dyDescent="0.3"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5:15" x14ac:dyDescent="0.3"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5:15" x14ac:dyDescent="0.3"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5:15" x14ac:dyDescent="0.3"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5:15" x14ac:dyDescent="0.3"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5:15" x14ac:dyDescent="0.3"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5:15" x14ac:dyDescent="0.3"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5:15" x14ac:dyDescent="0.3"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5:15" x14ac:dyDescent="0.3"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5:15" x14ac:dyDescent="0.3"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5:15" x14ac:dyDescent="0.3"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5:15" x14ac:dyDescent="0.3"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5:15" x14ac:dyDescent="0.3"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5:15" x14ac:dyDescent="0.3"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5:15" x14ac:dyDescent="0.3"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5:15" x14ac:dyDescent="0.3"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5:15" x14ac:dyDescent="0.3"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5:15" x14ac:dyDescent="0.3"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5:15" x14ac:dyDescent="0.3"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5:15" x14ac:dyDescent="0.3"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5:15" x14ac:dyDescent="0.3"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5:15" x14ac:dyDescent="0.3"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5:15" x14ac:dyDescent="0.3"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5:15" x14ac:dyDescent="0.3"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5:15" x14ac:dyDescent="0.3"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5:15" x14ac:dyDescent="0.3"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5:15" x14ac:dyDescent="0.3"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5:15" x14ac:dyDescent="0.3"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5:15" x14ac:dyDescent="0.3"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5:15" x14ac:dyDescent="0.3"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5:15" x14ac:dyDescent="0.3"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5:15" x14ac:dyDescent="0.3"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5:15" x14ac:dyDescent="0.3"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5:15" x14ac:dyDescent="0.3"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5:15" x14ac:dyDescent="0.3"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5:15" x14ac:dyDescent="0.3"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5:15" x14ac:dyDescent="0.3"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5:15" x14ac:dyDescent="0.3"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5:15" x14ac:dyDescent="0.3"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5:15" x14ac:dyDescent="0.3"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5:15" x14ac:dyDescent="0.3"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5:15" x14ac:dyDescent="0.3"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5:15" x14ac:dyDescent="0.3"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5:15" x14ac:dyDescent="0.3"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5:15" x14ac:dyDescent="0.3"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5:15" x14ac:dyDescent="0.3"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5:15" x14ac:dyDescent="0.3"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5:15" x14ac:dyDescent="0.3"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5:15" x14ac:dyDescent="0.3"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5:15" x14ac:dyDescent="0.3"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5:15" x14ac:dyDescent="0.3"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5:15" x14ac:dyDescent="0.3"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5:15" x14ac:dyDescent="0.3"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5:15" x14ac:dyDescent="0.3"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5:15" x14ac:dyDescent="0.3"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5:15" x14ac:dyDescent="0.3"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5:15" x14ac:dyDescent="0.3"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5:15" x14ac:dyDescent="0.3"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5:15" x14ac:dyDescent="0.3"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5:15" x14ac:dyDescent="0.3"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5:15" x14ac:dyDescent="0.3"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5:15" x14ac:dyDescent="0.3"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5:15" x14ac:dyDescent="0.3"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5:15" x14ac:dyDescent="0.3"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5:15" x14ac:dyDescent="0.3"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5:15" x14ac:dyDescent="0.3"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5:15" x14ac:dyDescent="0.3"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5:15" x14ac:dyDescent="0.3"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spans="5:15" x14ac:dyDescent="0.3"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spans="5:15" x14ac:dyDescent="0.3"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spans="5:15" x14ac:dyDescent="0.3"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spans="5:15" x14ac:dyDescent="0.3"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spans="5:15" x14ac:dyDescent="0.3"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spans="5:15" x14ac:dyDescent="0.3"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spans="5:15" x14ac:dyDescent="0.3"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spans="5:15" x14ac:dyDescent="0.3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spans="5:15" x14ac:dyDescent="0.3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spans="5:15" x14ac:dyDescent="0.3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spans="5:15" x14ac:dyDescent="0.3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spans="5:15" x14ac:dyDescent="0.3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spans="5:15" x14ac:dyDescent="0.3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spans="5:15" x14ac:dyDescent="0.3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spans="5:15" x14ac:dyDescent="0.3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spans="5:15" x14ac:dyDescent="0.3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spans="5:15" x14ac:dyDescent="0.3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spans="5:15" x14ac:dyDescent="0.3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spans="5:15" x14ac:dyDescent="0.3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spans="5:15" x14ac:dyDescent="0.3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spans="5:15" x14ac:dyDescent="0.3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spans="5:15" x14ac:dyDescent="0.3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spans="5:15" x14ac:dyDescent="0.3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spans="5:15" x14ac:dyDescent="0.3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spans="5:15" x14ac:dyDescent="0.3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spans="5:15" x14ac:dyDescent="0.3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spans="5:15" x14ac:dyDescent="0.3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spans="5:15" x14ac:dyDescent="0.3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spans="5:15" x14ac:dyDescent="0.3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spans="5:15" x14ac:dyDescent="0.3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spans="5:15" x14ac:dyDescent="0.3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spans="5:15" x14ac:dyDescent="0.3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spans="5:15" x14ac:dyDescent="0.3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spans="5:15" x14ac:dyDescent="0.3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5:15" x14ac:dyDescent="0.3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5:15" x14ac:dyDescent="0.3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5:15" x14ac:dyDescent="0.3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5:15" x14ac:dyDescent="0.3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5:15" x14ac:dyDescent="0.3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spans="5:15" x14ac:dyDescent="0.3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spans="5:15" x14ac:dyDescent="0.3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spans="5:15" x14ac:dyDescent="0.3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spans="5:15" x14ac:dyDescent="0.3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spans="5:15" x14ac:dyDescent="0.3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spans="5:15" x14ac:dyDescent="0.3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spans="5:15" x14ac:dyDescent="0.3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spans="5:15" x14ac:dyDescent="0.3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spans="5:15" x14ac:dyDescent="0.3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spans="5:15" x14ac:dyDescent="0.3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pans="5:15" x14ac:dyDescent="0.3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spans="5:15" x14ac:dyDescent="0.3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spans="5:15" x14ac:dyDescent="0.3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spans="5:15" x14ac:dyDescent="0.3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spans="5:15" x14ac:dyDescent="0.3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spans="5:15" x14ac:dyDescent="0.3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spans="5:15" x14ac:dyDescent="0.3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spans="5:15" x14ac:dyDescent="0.3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spans="5:15" x14ac:dyDescent="0.3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spans="5:15" x14ac:dyDescent="0.3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spans="5:15" x14ac:dyDescent="0.3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spans="5:15" x14ac:dyDescent="0.3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spans="5:15" x14ac:dyDescent="0.3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spans="5:15" x14ac:dyDescent="0.3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spans="5:15" x14ac:dyDescent="0.3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spans="5:15" x14ac:dyDescent="0.3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spans="5:15" x14ac:dyDescent="0.3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spans="5:15" x14ac:dyDescent="0.3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spans="5:15" x14ac:dyDescent="0.3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spans="5:15" x14ac:dyDescent="0.3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spans="5:15" x14ac:dyDescent="0.3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spans="5:15" x14ac:dyDescent="0.3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spans="5:15" x14ac:dyDescent="0.3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spans="5:15" x14ac:dyDescent="0.3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spans="5:15" x14ac:dyDescent="0.3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spans="5:15" x14ac:dyDescent="0.3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spans="5:15" x14ac:dyDescent="0.3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spans="5:15" x14ac:dyDescent="0.3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spans="5:15" x14ac:dyDescent="0.3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5:15" x14ac:dyDescent="0.3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5:15" x14ac:dyDescent="0.3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5:15" x14ac:dyDescent="0.3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5:15" x14ac:dyDescent="0.3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5:15" x14ac:dyDescent="0.3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5:15" x14ac:dyDescent="0.3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5:15" x14ac:dyDescent="0.3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5:15" x14ac:dyDescent="0.3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5:15" x14ac:dyDescent="0.3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5:15" x14ac:dyDescent="0.3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5:15" x14ac:dyDescent="0.3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5:15" x14ac:dyDescent="0.3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5:15" x14ac:dyDescent="0.3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5:15" x14ac:dyDescent="0.3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5:15" x14ac:dyDescent="0.3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5:15" x14ac:dyDescent="0.3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5:15" x14ac:dyDescent="0.3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5:15" x14ac:dyDescent="0.3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5:15" x14ac:dyDescent="0.3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5:15" x14ac:dyDescent="0.3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5:15" x14ac:dyDescent="0.3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5:15" x14ac:dyDescent="0.3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5:15" x14ac:dyDescent="0.3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5:15" x14ac:dyDescent="0.3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5:15" x14ac:dyDescent="0.3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5:15" x14ac:dyDescent="0.3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5:15" x14ac:dyDescent="0.3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5:15" x14ac:dyDescent="0.3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5:15" x14ac:dyDescent="0.3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5:15" x14ac:dyDescent="0.3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5:15" x14ac:dyDescent="0.3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5:15" x14ac:dyDescent="0.3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5:15" x14ac:dyDescent="0.3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5:15" x14ac:dyDescent="0.3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5:15" x14ac:dyDescent="0.3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5:15" x14ac:dyDescent="0.3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5:15" x14ac:dyDescent="0.3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5:15" x14ac:dyDescent="0.3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5:15" x14ac:dyDescent="0.3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5:15" x14ac:dyDescent="0.3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5:15" x14ac:dyDescent="0.3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5:15" x14ac:dyDescent="0.3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5:15" x14ac:dyDescent="0.3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5:15" x14ac:dyDescent="0.3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5:15" x14ac:dyDescent="0.3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5:15" x14ac:dyDescent="0.3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5:15" x14ac:dyDescent="0.3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spans="5:15" x14ac:dyDescent="0.3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spans="5:15" x14ac:dyDescent="0.3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spans="5:15" x14ac:dyDescent="0.3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spans="5:15" x14ac:dyDescent="0.3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spans="5:15" x14ac:dyDescent="0.3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spans="5:15" x14ac:dyDescent="0.3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spans="5:15" x14ac:dyDescent="0.3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spans="5:15" x14ac:dyDescent="0.3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spans="5:15" x14ac:dyDescent="0.3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spans="5:15" x14ac:dyDescent="0.3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spans="5:15" x14ac:dyDescent="0.3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spans="5:15" x14ac:dyDescent="0.3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spans="5:15" x14ac:dyDescent="0.3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spans="5:15" x14ac:dyDescent="0.3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spans="5:15" x14ac:dyDescent="0.3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spans="5:15" x14ac:dyDescent="0.3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spans="5:15" x14ac:dyDescent="0.3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spans="5:15" x14ac:dyDescent="0.3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spans="5:15" x14ac:dyDescent="0.3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5:15" x14ac:dyDescent="0.3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spans="5:15" x14ac:dyDescent="0.3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spans="5:15" x14ac:dyDescent="0.3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spans="5:15" x14ac:dyDescent="0.3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spans="5:15" x14ac:dyDescent="0.3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spans="5:15" x14ac:dyDescent="0.3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spans="5:15" x14ac:dyDescent="0.3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spans="5:15" x14ac:dyDescent="0.3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spans="5:15" x14ac:dyDescent="0.3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spans="5:15" x14ac:dyDescent="0.3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spans="5:15" x14ac:dyDescent="0.3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spans="5:15" x14ac:dyDescent="0.3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spans="5:15" x14ac:dyDescent="0.3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spans="5:15" x14ac:dyDescent="0.3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spans="5:15" x14ac:dyDescent="0.3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spans="5:15" x14ac:dyDescent="0.3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spans="5:15" x14ac:dyDescent="0.3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spans="5:15" x14ac:dyDescent="0.3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spans="5:15" x14ac:dyDescent="0.3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spans="5:15" x14ac:dyDescent="0.3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spans="5:15" x14ac:dyDescent="0.3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spans="5:15" x14ac:dyDescent="0.3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spans="5:15" x14ac:dyDescent="0.3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spans="5:15" x14ac:dyDescent="0.3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spans="5:15" x14ac:dyDescent="0.3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spans="5:15" x14ac:dyDescent="0.3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spans="5:15" x14ac:dyDescent="0.3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spans="5:15" x14ac:dyDescent="0.3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spans="5:15" x14ac:dyDescent="0.3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spans="5:15" x14ac:dyDescent="0.3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spans="5:15" x14ac:dyDescent="0.3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spans="5:15" x14ac:dyDescent="0.3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spans="5:15" x14ac:dyDescent="0.3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spans="5:15" x14ac:dyDescent="0.3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spans="5:15" x14ac:dyDescent="0.3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spans="5:15" x14ac:dyDescent="0.3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spans="5:15" x14ac:dyDescent="0.3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spans="5:15" x14ac:dyDescent="0.3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spans="5:15" x14ac:dyDescent="0.3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spans="5:15" x14ac:dyDescent="0.3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spans="5:15" x14ac:dyDescent="0.3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spans="5:15" x14ac:dyDescent="0.3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spans="5:15" x14ac:dyDescent="0.3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spans="5:15" x14ac:dyDescent="0.3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spans="5:15" x14ac:dyDescent="0.3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spans="5:15" x14ac:dyDescent="0.3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spans="5:15" x14ac:dyDescent="0.3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spans="5:15" x14ac:dyDescent="0.3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spans="5:15" x14ac:dyDescent="0.3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spans="5:15" x14ac:dyDescent="0.3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spans="5:15" x14ac:dyDescent="0.3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spans="5:15" x14ac:dyDescent="0.3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spans="5:15" x14ac:dyDescent="0.3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spans="5:15" x14ac:dyDescent="0.3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spans="5:15" x14ac:dyDescent="0.3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spans="5:15" x14ac:dyDescent="0.3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spans="5:15" x14ac:dyDescent="0.3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spans="5:15" x14ac:dyDescent="0.3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spans="5:15" x14ac:dyDescent="0.3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spans="5:15" x14ac:dyDescent="0.3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spans="5:15" x14ac:dyDescent="0.3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spans="5:15" x14ac:dyDescent="0.3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spans="5:15" x14ac:dyDescent="0.3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spans="5:15" x14ac:dyDescent="0.3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spans="5:15" x14ac:dyDescent="0.3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spans="5:15" x14ac:dyDescent="0.3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spans="5:15" x14ac:dyDescent="0.3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spans="5:15" x14ac:dyDescent="0.3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spans="5:15" x14ac:dyDescent="0.3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spans="5:15" x14ac:dyDescent="0.3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spans="5:15" x14ac:dyDescent="0.3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spans="5:15" x14ac:dyDescent="0.3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spans="5:15" x14ac:dyDescent="0.3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spans="5:15" x14ac:dyDescent="0.3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spans="5:15" x14ac:dyDescent="0.3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spans="5:15" x14ac:dyDescent="0.3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spans="5:15" x14ac:dyDescent="0.3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spans="5:15" x14ac:dyDescent="0.3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spans="5:15" x14ac:dyDescent="0.3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spans="5:15" x14ac:dyDescent="0.3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spans="5:15" x14ac:dyDescent="0.3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spans="5:15" x14ac:dyDescent="0.3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spans="5:15" x14ac:dyDescent="0.3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spans="5:15" x14ac:dyDescent="0.3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spans="5:15" x14ac:dyDescent="0.3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spans="5:15" x14ac:dyDescent="0.3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spans="5:15" x14ac:dyDescent="0.3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spans="5:15" x14ac:dyDescent="0.3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spans="5:15" x14ac:dyDescent="0.3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spans="5:15" x14ac:dyDescent="0.3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 spans="5:15" x14ac:dyDescent="0.3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 spans="5:15" x14ac:dyDescent="0.3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 spans="5:15" x14ac:dyDescent="0.3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 spans="5:15" x14ac:dyDescent="0.3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 spans="5:15" x14ac:dyDescent="0.3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 spans="5:15" x14ac:dyDescent="0.3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 spans="5:15" x14ac:dyDescent="0.3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 spans="5:15" x14ac:dyDescent="0.3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 spans="5:15" x14ac:dyDescent="0.3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 spans="5:15" x14ac:dyDescent="0.3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 spans="5:15" x14ac:dyDescent="0.3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 spans="5:15" x14ac:dyDescent="0.3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 spans="5:15" x14ac:dyDescent="0.3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 spans="5:15" x14ac:dyDescent="0.3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 spans="5:15" x14ac:dyDescent="0.3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 spans="5:15" x14ac:dyDescent="0.3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 spans="5:15" x14ac:dyDescent="0.3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 spans="5:15" x14ac:dyDescent="0.3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 spans="5:15" x14ac:dyDescent="0.3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 spans="5:15" x14ac:dyDescent="0.3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 spans="5:15" x14ac:dyDescent="0.3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 spans="5:15" x14ac:dyDescent="0.3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 spans="5:15" x14ac:dyDescent="0.3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 spans="5:15" x14ac:dyDescent="0.3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 spans="5:15" x14ac:dyDescent="0.3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 spans="5:15" x14ac:dyDescent="0.3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 spans="5:15" x14ac:dyDescent="0.3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 spans="5:15" x14ac:dyDescent="0.3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 spans="5:15" x14ac:dyDescent="0.3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 spans="5:15" x14ac:dyDescent="0.3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 spans="5:15" x14ac:dyDescent="0.3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 spans="5:15" x14ac:dyDescent="0.3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spans="5:15" x14ac:dyDescent="0.3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spans="5:15" x14ac:dyDescent="0.3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 spans="5:15" x14ac:dyDescent="0.3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 spans="5:15" x14ac:dyDescent="0.3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 spans="5:15" x14ac:dyDescent="0.3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 spans="5:15" x14ac:dyDescent="0.3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 spans="5:15" x14ac:dyDescent="0.3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 spans="5:15" x14ac:dyDescent="0.3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 spans="5:15" x14ac:dyDescent="0.3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 spans="5:15" x14ac:dyDescent="0.3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 spans="5:15" x14ac:dyDescent="0.3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 spans="5:15" x14ac:dyDescent="0.3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 spans="5:15" x14ac:dyDescent="0.3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 spans="5:15" x14ac:dyDescent="0.3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spans="5:15" x14ac:dyDescent="0.3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spans="5:15" x14ac:dyDescent="0.3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spans="5:15" x14ac:dyDescent="0.3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spans="5:15" x14ac:dyDescent="0.3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spans="5:15" x14ac:dyDescent="0.3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spans="5:15" x14ac:dyDescent="0.3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spans="5:15" x14ac:dyDescent="0.3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spans="5:15" x14ac:dyDescent="0.3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spans="5:15" x14ac:dyDescent="0.3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spans="5:15" x14ac:dyDescent="0.3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spans="5:15" x14ac:dyDescent="0.3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spans="5:15" x14ac:dyDescent="0.3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spans="5:15" x14ac:dyDescent="0.3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spans="5:15" x14ac:dyDescent="0.3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spans="5:15" x14ac:dyDescent="0.3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spans="5:15" x14ac:dyDescent="0.3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spans="5:15" x14ac:dyDescent="0.3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spans="5:15" x14ac:dyDescent="0.3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spans="5:15" x14ac:dyDescent="0.3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spans="5:15" x14ac:dyDescent="0.3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spans="5:15" x14ac:dyDescent="0.3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spans="5:15" x14ac:dyDescent="0.3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spans="5:15" x14ac:dyDescent="0.3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spans="5:15" x14ac:dyDescent="0.3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spans="5:15" x14ac:dyDescent="0.3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spans="5:15" x14ac:dyDescent="0.3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spans="5:15" x14ac:dyDescent="0.3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spans="5:15" x14ac:dyDescent="0.3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spans="5:15" x14ac:dyDescent="0.3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spans="5:15" x14ac:dyDescent="0.3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spans="5:15" x14ac:dyDescent="0.3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spans="5:15" x14ac:dyDescent="0.3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spans="5:15" x14ac:dyDescent="0.3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spans="5:15" x14ac:dyDescent="0.3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spans="5:15" x14ac:dyDescent="0.3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spans="5:15" x14ac:dyDescent="0.3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spans="5:15" x14ac:dyDescent="0.3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spans="5:15" x14ac:dyDescent="0.3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spans="5:15" x14ac:dyDescent="0.3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spans="5:15" x14ac:dyDescent="0.3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spans="5:15" x14ac:dyDescent="0.3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 spans="5:15" x14ac:dyDescent="0.3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 spans="5:15" x14ac:dyDescent="0.3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 spans="5:15" x14ac:dyDescent="0.3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 spans="5:15" x14ac:dyDescent="0.3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 spans="5:15" x14ac:dyDescent="0.3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  <row r="987" spans="5:15" x14ac:dyDescent="0.3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</row>
    <row r="988" spans="5:15" x14ac:dyDescent="0.3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</row>
    <row r="989" spans="5:15" x14ac:dyDescent="0.3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</row>
    <row r="990" spans="5:15" x14ac:dyDescent="0.3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</row>
    <row r="991" spans="5:15" x14ac:dyDescent="0.3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</row>
    <row r="992" spans="5:15" x14ac:dyDescent="0.3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</row>
    <row r="993" spans="5:15" x14ac:dyDescent="0.3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</row>
    <row r="994" spans="5:15" x14ac:dyDescent="0.3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</row>
    <row r="995" spans="5:15" x14ac:dyDescent="0.3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</row>
    <row r="996" spans="5:15" x14ac:dyDescent="0.3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</row>
    <row r="997" spans="5:15" x14ac:dyDescent="0.3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</row>
    <row r="998" spans="5:15" x14ac:dyDescent="0.3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</row>
    <row r="999" spans="5:15" x14ac:dyDescent="0.3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</row>
    <row r="1000" spans="5:15" x14ac:dyDescent="0.3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</row>
    <row r="1001" spans="5:15" x14ac:dyDescent="0.3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</row>
    <row r="1002" spans="5:15" x14ac:dyDescent="0.3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</row>
    <row r="1003" spans="5:15" x14ac:dyDescent="0.3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</row>
    <row r="1004" spans="5:15" x14ac:dyDescent="0.3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</row>
    <row r="1005" spans="5:15" x14ac:dyDescent="0.3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</row>
    <row r="1006" spans="5:15" x14ac:dyDescent="0.3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</row>
    <row r="1007" spans="5:15" x14ac:dyDescent="0.3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</row>
    <row r="1008" spans="5:15" x14ac:dyDescent="0.3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</row>
    <row r="1009" spans="5:15" x14ac:dyDescent="0.3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</row>
    <row r="1010" spans="5:15" x14ac:dyDescent="0.3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</row>
    <row r="1011" spans="5:15" x14ac:dyDescent="0.3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</row>
    <row r="1012" spans="5:15" x14ac:dyDescent="0.3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</row>
    <row r="1013" spans="5:15" x14ac:dyDescent="0.3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</row>
    <row r="1014" spans="5:15" x14ac:dyDescent="0.3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</row>
    <row r="1015" spans="5:15" x14ac:dyDescent="0.3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</row>
    <row r="1016" spans="5:15" x14ac:dyDescent="0.3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</row>
    <row r="1017" spans="5:15" x14ac:dyDescent="0.3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</row>
    <row r="1018" spans="5:15" x14ac:dyDescent="0.3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</row>
    <row r="1019" spans="5:15" x14ac:dyDescent="0.3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</row>
    <row r="1020" spans="5:15" x14ac:dyDescent="0.3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</row>
    <row r="1021" spans="5:15" x14ac:dyDescent="0.3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</row>
    <row r="1022" spans="5:15" x14ac:dyDescent="0.3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</row>
    <row r="1023" spans="5:15" x14ac:dyDescent="0.3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</row>
    <row r="1024" spans="5:15" x14ac:dyDescent="0.3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</row>
    <row r="1025" spans="5:15" x14ac:dyDescent="0.3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</row>
    <row r="1026" spans="5:15" x14ac:dyDescent="0.3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</row>
    <row r="1027" spans="5:15" x14ac:dyDescent="0.3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</row>
    <row r="1028" spans="5:15" x14ac:dyDescent="0.3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</row>
    <row r="1029" spans="5:15" x14ac:dyDescent="0.3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</row>
    <row r="1030" spans="5:15" x14ac:dyDescent="0.3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</row>
    <row r="1031" spans="5:15" x14ac:dyDescent="0.3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</row>
    <row r="1032" spans="5:15" x14ac:dyDescent="0.3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</row>
    <row r="1033" spans="5:15" x14ac:dyDescent="0.3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</row>
    <row r="1034" spans="5:15" x14ac:dyDescent="0.3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</row>
    <row r="1035" spans="5:15" x14ac:dyDescent="0.3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</row>
    <row r="1036" spans="5:15" x14ac:dyDescent="0.3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</row>
    <row r="1037" spans="5:15" x14ac:dyDescent="0.3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</row>
    <row r="1038" spans="5:15" x14ac:dyDescent="0.3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</row>
    <row r="1039" spans="5:15" x14ac:dyDescent="0.3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</row>
    <row r="1040" spans="5:15" x14ac:dyDescent="0.3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</row>
    <row r="1041" spans="5:15" x14ac:dyDescent="0.3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</row>
    <row r="1042" spans="5:15" x14ac:dyDescent="0.3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</row>
    <row r="1043" spans="5:15" x14ac:dyDescent="0.3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</row>
    <row r="1044" spans="5:15" x14ac:dyDescent="0.3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</row>
    <row r="1045" spans="5:15" x14ac:dyDescent="0.3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</row>
    <row r="1046" spans="5:15" x14ac:dyDescent="0.3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</row>
    <row r="1047" spans="5:15" x14ac:dyDescent="0.3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</row>
    <row r="1048" spans="5:15" x14ac:dyDescent="0.3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</row>
    <row r="1049" spans="5:15" x14ac:dyDescent="0.3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</row>
    <row r="1050" spans="5:15" x14ac:dyDescent="0.3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</row>
    <row r="1051" spans="5:15" x14ac:dyDescent="0.3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</row>
  </sheetData>
  <autoFilter ref="U1:U1051" xr:uid="{E9829347-7C4D-487F-BBD4-98A75B65BF84}"/>
  <mergeCells count="21">
    <mergeCell ref="E2:I2"/>
    <mergeCell ref="L2:L3"/>
    <mergeCell ref="M2:M3"/>
    <mergeCell ref="A1:A3"/>
    <mergeCell ref="B1:B3"/>
    <mergeCell ref="C1:C3"/>
    <mergeCell ref="J2:J3"/>
    <mergeCell ref="K2:K3"/>
    <mergeCell ref="D2:D3"/>
    <mergeCell ref="D1:I1"/>
    <mergeCell ref="N2:N3"/>
    <mergeCell ref="O2:O3"/>
    <mergeCell ref="W2:W3"/>
    <mergeCell ref="P1:S1"/>
    <mergeCell ref="Q2:Q3"/>
    <mergeCell ref="R2:R3"/>
    <mergeCell ref="S2:S3"/>
    <mergeCell ref="V2:V3"/>
    <mergeCell ref="P2:P3"/>
    <mergeCell ref="T2:T3"/>
    <mergeCell ref="U2:U3"/>
  </mergeCells>
  <phoneticPr fontId="3" type="noConversion"/>
  <pageMargins left="0" right="0" top="0" bottom="0" header="0.31496062992125984" footer="0.31496062992125984"/>
  <pageSetup paperSize="9" scale="70" fitToWidth="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01.26-09.26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2026-02-20T10:59:30Z</cp:lastPrinted>
  <dcterms:created xsi:type="dcterms:W3CDTF">2017-01-26T06:51:13Z</dcterms:created>
  <dcterms:modified xsi:type="dcterms:W3CDTF">2026-02-26T12:27:39Z</dcterms:modified>
</cp:coreProperties>
</file>