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9" i="1" l="1"/>
  <c r="I148" i="1"/>
  <c r="I141" i="1"/>
  <c r="I137" i="1"/>
  <c r="I131" i="1"/>
  <c r="I127" i="1"/>
  <c r="I115" i="1"/>
  <c r="I106" i="1"/>
  <c r="I89" i="1"/>
  <c r="I76" i="1"/>
  <c r="I48" i="1"/>
  <c r="I34" i="1"/>
  <c r="I15" i="1"/>
  <c r="I146" i="1" l="1"/>
  <c r="I147" i="1"/>
  <c r="F147" i="1"/>
  <c r="F27" i="1"/>
  <c r="I27" i="1" s="1"/>
  <c r="I26" i="1"/>
  <c r="F26" i="1"/>
  <c r="I5" i="1"/>
  <c r="F5" i="1"/>
  <c r="F83" i="1"/>
  <c r="I83" i="1"/>
  <c r="F82" i="1"/>
  <c r="I82" i="1" s="1"/>
  <c r="F81" i="1"/>
  <c r="I81" i="1" s="1"/>
  <c r="F96" i="1"/>
  <c r="F95" i="1"/>
  <c r="F92" i="1"/>
  <c r="F84" i="1"/>
  <c r="F64" i="1"/>
  <c r="F63" i="1"/>
  <c r="I64" i="1"/>
  <c r="I63" i="1"/>
  <c r="F62" i="1"/>
  <c r="I62" i="1" s="1"/>
  <c r="I61" i="1"/>
  <c r="F61" i="1"/>
  <c r="I85" i="1"/>
  <c r="I102" i="1"/>
  <c r="F87" i="1"/>
  <c r="I87" i="1" s="1"/>
  <c r="F68" i="1"/>
  <c r="I129" i="1"/>
  <c r="F129" i="1"/>
  <c r="I36" i="1"/>
  <c r="F36" i="1"/>
  <c r="I113" i="1"/>
  <c r="F113" i="1"/>
  <c r="F112" i="1"/>
  <c r="I108" i="1"/>
  <c r="I91" i="1"/>
  <c r="I56" i="1"/>
  <c r="I55" i="1"/>
  <c r="I96" i="1" l="1"/>
  <c r="I95" i="1"/>
  <c r="I92" i="1"/>
  <c r="I84" i="1"/>
  <c r="I123" i="1"/>
  <c r="I68" i="1"/>
  <c r="I60" i="1"/>
  <c r="I59" i="1"/>
  <c r="I58" i="1"/>
  <c r="I57" i="1"/>
  <c r="I54" i="1"/>
  <c r="I126" i="1" l="1"/>
  <c r="I140" i="1"/>
  <c r="I103" i="1"/>
  <c r="I112" i="1"/>
  <c r="I78" i="1" l="1"/>
  <c r="I51" i="1"/>
  <c r="I53" i="1" l="1"/>
  <c r="I52" i="1"/>
  <c r="I124" i="1"/>
  <c r="I145" i="1" l="1"/>
  <c r="I143" i="1"/>
  <c r="I133" i="1"/>
  <c r="I130" i="1"/>
</calcChain>
</file>

<file path=xl/sharedStrings.xml><?xml version="1.0" encoding="utf-8"?>
<sst xmlns="http://schemas.openxmlformats.org/spreadsheetml/2006/main" count="669" uniqueCount="220">
  <si>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</si>
  <si>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</si>
  <si>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</si>
  <si>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</si>
  <si>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</si>
  <si>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</si>
  <si>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</si>
  <si>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</si>
  <si>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</si>
  <si>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</si>
  <si>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</si>
  <si>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</si>
  <si>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</si>
  <si>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</si>
  <si>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</si>
  <si>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</si>
  <si>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</si>
  <si>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</si>
  <si>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</si>
  <si>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</si>
  <si>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</si>
  <si>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</si>
  <si>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</si>
  <si>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</si>
  <si>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</si>
  <si>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</si>
  <si>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</si>
  <si>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</si>
  <si>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</si>
  <si>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</si>
  <si>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</si>
  <si>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</si>
  <si>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</si>
  <si>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</si>
  <si>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</si>
  <si>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</si>
  <si>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</si>
  <si>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</si>
  <si>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</si>
  <si>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</si>
  <si>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</si>
  <si>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</si>
  <si>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</si>
  <si>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</si>
  <si>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</si>
  <si>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</si>
  <si>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</si>
  <si>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</si>
  <si>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</si>
  <si>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</si>
  <si>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</si>
  <si>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</si>
  <si>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</si>
  <si>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</si>
  <si>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</si>
  <si>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</si>
  <si>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</si>
  <si>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</si>
  <si>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</si>
  <si>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</si>
  <si>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</si>
  <si>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</si>
  <si>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</si>
  <si>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</si>
  <si>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</si>
  <si>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</si>
  <si>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</si>
  <si>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</si>
  <si>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</si>
  <si>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</si>
  <si>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</si>
  <si>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</si>
  <si>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</si>
  <si>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</si>
  <si>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</si>
  <si>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</si>
  <si>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</si>
  <si>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</si>
  <si>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</si>
  <si>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</si>
  <si>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</si>
  <si>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</si>
  <si>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</si>
  <si>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</si>
  <si>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</si>
  <si>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</si>
  <si>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</si>
  <si>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</si>
  <si>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</si>
  <si>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</si>
  <si>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</si>
  <si>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</si>
  <si>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</si>
  <si>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</si>
  <si>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</si>
  <si>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</si>
  <si>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</si>
  <si>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</si>
  <si>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</si>
  <si>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</si>
  <si>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</si>
  <si>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</si>
  <si>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</si>
  <si>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</si>
  <si>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</si>
  <si>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</si>
  <si>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</si>
  <si>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</si>
  <si>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</si>
  <si>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</si>
  <si>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</si>
  <si>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</si>
  <si>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</si>
  <si>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</si>
  <si>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</si>
  <si>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</si>
  <si>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</si>
  <si>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</si>
  <si>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</si>
  <si>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</si>
  <si>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</si>
  <si>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</si>
  <si>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</si>
  <si>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</si>
  <si>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</si>
  <si>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</si>
  <si>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</si>
  <si>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</si>
  <si>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</si>
  <si>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</si>
  <si>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</si>
  <si>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</si>
  <si>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</si>
  <si>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</si>
  <si>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</si>
  <si>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</si>
  <si>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</si>
  <si>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</si>
  <si>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</si>
  <si>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</si>
  <si>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</si>
  <si>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</si>
  <si>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</si>
  <si>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</si>
  <si>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</si>
  <si>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</si>
  <si>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</si>
  <si>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</si>
  <si>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</si>
  <si>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</si>
  <si>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</si>
  <si>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</si>
  <si>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</si>
  <si>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</si>
  <si>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</si>
  <si>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</si>
  <si>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</si>
  <si>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</si>
  <si>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</si>
  <si>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</si>
  <si>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</si>
  <si>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</si>
  <si>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</si>
  <si>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</si>
  <si>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</si>
  <si>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</si>
  <si>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</si>
  <si>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</si>
  <si>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</si>
  <si>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</si>
  <si>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</si>
  <si>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</si>
  <si>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</si>
  <si>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</si>
  <si>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</si>
  <si>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</si>
  <si>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</si>
  <si>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</si>
  <si>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</si>
  <si>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</si>
  <si>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</si>
  <si>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</si>
  <si>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</si>
  <si>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</si>
  <si>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</si>
  <si>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</si>
  <si>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</si>
  <si>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</si>
  <si>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</si>
  <si>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</si>
  <si>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</si>
  <si>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</si>
  <si>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</si>
  <si>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</si>
  <si>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 xml:space="preserve">
Отчет о выполнении работ по текущему ремонту общего имущества 
в многоквартирном доме по адресу: г.Щёлково, ул.Космодемьянская, дом 10  на 2022 г.
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</si>
  <si>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</si>
  <si>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</si>
  <si>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</si>
  <si>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</si>
  <si>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</si>
  <si>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586,,3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</si>
  <si>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</si>
  <si>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</si>
  <si>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</si>
  <si>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</si>
  <si>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</si>
  <si>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</si>
  <si>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</si>
  <si>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</si>
  <si>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</si>
  <si>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</si>
  <si>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</si>
  <si>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</si>
  <si>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</si>
  <si>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</si>
  <si>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</si>
  <si>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</si>
  <si>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демонтаж отдельных участков металлического ограждения газонов из труб диам. до 25мм</t>
  </si>
  <si>
    <t>ремонт мягкого покрытия кровли в 1 слой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</si>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</sst>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topLeftCell="A3" zoomScale="91" zoomScaleNormal="91" workbookViewId="0">
      <pane ySplit="1" topLeftCell="A144" activePane="bottomLeft" state="frozen"/>
      <selection activeCell="A3" sqref="A3"/>
      <selection pane="bottomLeft" activeCell="A150" sqref="A150:J15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194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218</v>
      </c>
      <c r="E5" s="41">
        <v>86.69</v>
      </c>
      <c r="F5" s="41">
        <f>E5</f>
        <v>86.69</v>
      </c>
      <c r="G5" s="13" t="s">
        <v>115</v>
      </c>
      <c r="H5" s="41">
        <v>1352.38</v>
      </c>
      <c r="I5" s="45">
        <f>F5*H5</f>
        <v>117237.82220000001</v>
      </c>
      <c r="J5" s="13" t="s">
        <v>120</v>
      </c>
      <c r="K5" s="2"/>
      <c r="L5" s="2"/>
    </row>
    <row r="6" spans="1:12" ht="18.75" x14ac:dyDescent="0.3">
      <c r="A6" s="6"/>
      <c r="B6" s="5"/>
      <c r="C6" s="4"/>
      <c r="D6" s="15" t="s">
        <v>122</v>
      </c>
      <c r="E6" s="41" t="s">
        <v>144</v>
      </c>
      <c r="F6" s="41" t="s">
        <v>144</v>
      </c>
      <c r="G6" s="13" t="s">
        <v>115</v>
      </c>
      <c r="H6" s="41" t="s">
        <v>144</v>
      </c>
      <c r="I6" s="41" t="s">
        <v>144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164</v>
      </c>
      <c r="E7" s="41" t="s">
        <v>144</v>
      </c>
      <c r="F7" s="41" t="s">
        <v>144</v>
      </c>
      <c r="G7" s="13" t="s">
        <v>30</v>
      </c>
      <c r="H7" s="41" t="s">
        <v>144</v>
      </c>
      <c r="I7" s="41" t="s">
        <v>144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144</v>
      </c>
      <c r="F8" s="41" t="s">
        <v>144</v>
      </c>
      <c r="G8" s="13" t="s">
        <v>30</v>
      </c>
      <c r="H8" s="41" t="s">
        <v>144</v>
      </c>
      <c r="I8" s="41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144</v>
      </c>
      <c r="F9" s="41" t="s">
        <v>144</v>
      </c>
      <c r="G9" s="13" t="s">
        <v>30</v>
      </c>
      <c r="H9" s="41" t="s">
        <v>144</v>
      </c>
      <c r="I9" s="41" t="s">
        <v>144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1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 t="s">
        <v>144</v>
      </c>
      <c r="F11" s="41" t="s">
        <v>144</v>
      </c>
      <c r="G11" s="13" t="s">
        <v>31</v>
      </c>
      <c r="H11" s="41" t="s">
        <v>144</v>
      </c>
      <c r="I11" s="41" t="s">
        <v>144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144</v>
      </c>
      <c r="F12" s="41" t="s">
        <v>144</v>
      </c>
      <c r="G12" s="14" t="s">
        <v>31</v>
      </c>
      <c r="H12" s="41" t="s">
        <v>144</v>
      </c>
      <c r="I12" s="41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1" t="s">
        <v>144</v>
      </c>
      <c r="F13" s="41" t="s">
        <v>144</v>
      </c>
      <c r="G13" s="13" t="s">
        <v>30</v>
      </c>
      <c r="H13" s="41" t="s">
        <v>144</v>
      </c>
      <c r="I13" s="41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144</v>
      </c>
      <c r="F14" s="41" t="s">
        <v>144</v>
      </c>
      <c r="G14" s="13" t="s">
        <v>30</v>
      </c>
      <c r="H14" s="41" t="s">
        <v>144</v>
      </c>
      <c r="I14" s="41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1"/>
      <c r="I15" s="45">
        <f>SUM(I5:I14)</f>
        <v>117237.82220000001</v>
      </c>
      <c r="J15" s="13"/>
      <c r="K15" s="2"/>
      <c r="L15" s="2"/>
    </row>
    <row r="16" spans="1:12" ht="18.75" x14ac:dyDescent="0.3">
      <c r="A16" s="53" t="s">
        <v>57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1" t="s">
        <v>144</v>
      </c>
      <c r="F17" s="41" t="s">
        <v>144</v>
      </c>
      <c r="G17" s="14" t="s">
        <v>55</v>
      </c>
      <c r="H17" s="41" t="s">
        <v>144</v>
      </c>
      <c r="I17" s="41" t="s">
        <v>144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1" t="s">
        <v>144</v>
      </c>
      <c r="F18" s="41" t="s">
        <v>144</v>
      </c>
      <c r="G18" s="14" t="s">
        <v>54</v>
      </c>
      <c r="H18" s="41" t="s">
        <v>144</v>
      </c>
      <c r="I18" s="41" t="s">
        <v>144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 t="s">
        <v>144</v>
      </c>
      <c r="F19" s="41" t="s">
        <v>144</v>
      </c>
      <c r="G19" s="14" t="s">
        <v>54</v>
      </c>
      <c r="H19" s="41" t="s">
        <v>144</v>
      </c>
      <c r="I19" s="41" t="s">
        <v>144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178</v>
      </c>
      <c r="E20" s="41" t="s">
        <v>144</v>
      </c>
      <c r="F20" s="41" t="s">
        <v>144</v>
      </c>
      <c r="G20" s="14" t="s">
        <v>91</v>
      </c>
      <c r="H20" s="41" t="s">
        <v>144</v>
      </c>
      <c r="I20" s="41" t="s">
        <v>144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 t="s">
        <v>144</v>
      </c>
      <c r="F21" s="41" t="s">
        <v>144</v>
      </c>
      <c r="G21" s="14" t="s">
        <v>54</v>
      </c>
      <c r="H21" s="41" t="s">
        <v>144</v>
      </c>
      <c r="I21" s="41" t="s">
        <v>144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144</v>
      </c>
      <c r="F22" s="41" t="s">
        <v>144</v>
      </c>
      <c r="G22" s="14" t="s">
        <v>54</v>
      </c>
      <c r="H22" s="41" t="s">
        <v>144</v>
      </c>
      <c r="I22" s="41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153</v>
      </c>
      <c r="E23" s="41" t="s">
        <v>144</v>
      </c>
      <c r="F23" s="41" t="s">
        <v>144</v>
      </c>
      <c r="G23" s="14" t="s">
        <v>154</v>
      </c>
      <c r="H23" s="41" t="s">
        <v>144</v>
      </c>
      <c r="I23" s="41" t="s">
        <v>144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144</v>
      </c>
      <c r="F24" s="41" t="s">
        <v>144</v>
      </c>
      <c r="G24" s="13" t="s">
        <v>30</v>
      </c>
      <c r="H24" s="41" t="s">
        <v>144</v>
      </c>
      <c r="I24" s="41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1" t="s">
        <v>144</v>
      </c>
      <c r="F25" s="41" t="s">
        <v>144</v>
      </c>
      <c r="G25" s="14" t="s">
        <v>54</v>
      </c>
      <c r="H25" s="41" t="s">
        <v>144</v>
      </c>
      <c r="I25" s="41" t="s">
        <v>144</v>
      </c>
      <c r="J25" s="13"/>
      <c r="K25" s="2"/>
      <c r="L25" s="2"/>
    </row>
    <row r="26" spans="1:12" ht="18.75" x14ac:dyDescent="0.3">
      <c r="A26" s="6" t="s">
        <v>56</v>
      </c>
      <c r="B26" s="5"/>
      <c r="C26" s="4"/>
      <c r="D26" s="15" t="s">
        <v>214</v>
      </c>
      <c r="E26" s="41">
        <v>21</v>
      </c>
      <c r="F26" s="41">
        <f>E26</f>
        <v>21</v>
      </c>
      <c r="G26" s="14" t="s">
        <v>30</v>
      </c>
      <c r="H26" s="41">
        <v>429</v>
      </c>
      <c r="I26" s="41">
        <f>F26*H26</f>
        <v>9009</v>
      </c>
      <c r="J26" s="13" t="s">
        <v>123</v>
      </c>
      <c r="L26" s="2"/>
    </row>
    <row r="27" spans="1:12" ht="32.25" x14ac:dyDescent="0.3">
      <c r="A27" s="6"/>
      <c r="B27" s="5"/>
      <c r="C27" s="4"/>
      <c r="D27" s="15" t="s">
        <v>215</v>
      </c>
      <c r="E27" s="41">
        <v>56</v>
      </c>
      <c r="F27" s="41">
        <f>E27</f>
        <v>56</v>
      </c>
      <c r="G27" s="14" t="s">
        <v>30</v>
      </c>
      <c r="H27" s="41">
        <v>690</v>
      </c>
      <c r="I27" s="41">
        <f>F27*H27</f>
        <v>38640</v>
      </c>
      <c r="J27" s="13" t="s">
        <v>123</v>
      </c>
      <c r="L27" s="2"/>
    </row>
    <row r="28" spans="1:12" ht="32.25" x14ac:dyDescent="0.3">
      <c r="A28" s="6" t="s">
        <v>58</v>
      </c>
      <c r="B28" s="5"/>
      <c r="C28" s="4"/>
      <c r="D28" s="15" t="s">
        <v>96</v>
      </c>
      <c r="E28" s="41" t="s">
        <v>144</v>
      </c>
      <c r="F28" s="41" t="s">
        <v>144</v>
      </c>
      <c r="G28" s="14" t="s">
        <v>54</v>
      </c>
      <c r="H28" s="41" t="s">
        <v>144</v>
      </c>
      <c r="I28" s="41" t="s">
        <v>144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95</v>
      </c>
      <c r="E29" s="41" t="s">
        <v>144</v>
      </c>
      <c r="F29" s="41" t="s">
        <v>144</v>
      </c>
      <c r="G29" s="14" t="s">
        <v>55</v>
      </c>
      <c r="H29" s="41" t="s">
        <v>144</v>
      </c>
      <c r="I29" s="41" t="s">
        <v>144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1" t="s">
        <v>144</v>
      </c>
      <c r="F30" s="41" t="s">
        <v>144</v>
      </c>
      <c r="G30" s="14" t="s">
        <v>55</v>
      </c>
      <c r="H30" s="41" t="s">
        <v>144</v>
      </c>
      <c r="I30" s="41" t="s">
        <v>144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1" t="s">
        <v>144</v>
      </c>
      <c r="F31" s="41" t="s">
        <v>144</v>
      </c>
      <c r="G31" s="14" t="s">
        <v>54</v>
      </c>
      <c r="H31" s="41" t="s">
        <v>144</v>
      </c>
      <c r="I31" s="41" t="s">
        <v>144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1" t="s">
        <v>144</v>
      </c>
      <c r="F32" s="41" t="s">
        <v>144</v>
      </c>
      <c r="G32" s="13" t="s">
        <v>30</v>
      </c>
      <c r="H32" s="41" t="s">
        <v>144</v>
      </c>
      <c r="I32" s="41" t="s">
        <v>144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1" t="s">
        <v>144</v>
      </c>
      <c r="F33" s="41" t="s">
        <v>144</v>
      </c>
      <c r="G33" s="14" t="s">
        <v>55</v>
      </c>
      <c r="H33" s="41" t="s">
        <v>144</v>
      </c>
      <c r="I33" s="41" t="s">
        <v>144</v>
      </c>
      <c r="J33" s="13"/>
      <c r="L33" s="2"/>
    </row>
    <row r="34" spans="1:12" ht="18.75" x14ac:dyDescent="0.3">
      <c r="A34" s="28"/>
      <c r="B34" s="22"/>
      <c r="C34" s="22"/>
      <c r="D34" s="22"/>
      <c r="E34" s="59"/>
      <c r="F34" s="59"/>
      <c r="G34" s="12"/>
      <c r="H34" s="41"/>
      <c r="I34" s="45">
        <f>SUM(I26:I33)</f>
        <v>47649</v>
      </c>
      <c r="J34" s="13"/>
      <c r="L34" s="2"/>
    </row>
    <row r="35" spans="1:12" ht="24" customHeight="1" x14ac:dyDescent="0.3">
      <c r="A35" s="53" t="s">
        <v>87</v>
      </c>
      <c r="B35" s="54"/>
      <c r="C35" s="54"/>
      <c r="D35" s="54"/>
      <c r="E35" s="54"/>
      <c r="F35" s="54"/>
      <c r="G35" s="55"/>
      <c r="H35" s="14"/>
      <c r="I35" s="5"/>
      <c r="J35" s="13"/>
      <c r="L35" s="2"/>
    </row>
    <row r="36" spans="1:12" ht="32.25" customHeight="1" x14ac:dyDescent="0.3">
      <c r="A36" s="6" t="s">
        <v>50</v>
      </c>
      <c r="B36" s="5"/>
      <c r="C36" s="4"/>
      <c r="D36" s="15" t="s">
        <v>203</v>
      </c>
      <c r="E36" s="32">
        <v>1</v>
      </c>
      <c r="F36" s="13">
        <f>E36</f>
        <v>1</v>
      </c>
      <c r="G36" s="38" t="s">
        <v>31</v>
      </c>
      <c r="H36" s="13">
        <v>813.6</v>
      </c>
      <c r="I36" s="13">
        <f>F36*H36</f>
        <v>813.6</v>
      </c>
      <c r="J36" s="13" t="s">
        <v>125</v>
      </c>
      <c r="L36" s="2"/>
    </row>
    <row r="37" spans="1:12" ht="32.25" customHeight="1" x14ac:dyDescent="0.3">
      <c r="A37" s="6"/>
      <c r="B37" s="5"/>
      <c r="C37" s="4"/>
      <c r="D37" s="15" t="s">
        <v>150</v>
      </c>
      <c r="E37" s="41" t="s">
        <v>144</v>
      </c>
      <c r="F37" s="41" t="s">
        <v>144</v>
      </c>
      <c r="G37" s="13" t="s">
        <v>151</v>
      </c>
      <c r="H37" s="41" t="s">
        <v>144</v>
      </c>
      <c r="I37" s="41" t="s">
        <v>144</v>
      </c>
      <c r="J37" s="13"/>
      <c r="L37" s="2"/>
    </row>
    <row r="38" spans="1:12" ht="32.25" customHeight="1" x14ac:dyDescent="0.3">
      <c r="A38" s="6"/>
      <c r="B38" s="5"/>
      <c r="C38" s="4"/>
      <c r="D38" s="15" t="s">
        <v>152</v>
      </c>
      <c r="E38" s="41" t="s">
        <v>144</v>
      </c>
      <c r="F38" s="41" t="s">
        <v>144</v>
      </c>
      <c r="G38" s="13" t="s">
        <v>31</v>
      </c>
      <c r="H38" s="41" t="s">
        <v>144</v>
      </c>
      <c r="I38" s="41" t="s">
        <v>144</v>
      </c>
      <c r="J38" s="13"/>
      <c r="L38" s="2"/>
    </row>
    <row r="39" spans="1:12" ht="32.25" customHeight="1" x14ac:dyDescent="0.3">
      <c r="A39" s="6"/>
      <c r="B39" s="5"/>
      <c r="C39" s="4"/>
      <c r="D39" s="15" t="s">
        <v>169</v>
      </c>
      <c r="E39" s="41" t="s">
        <v>144</v>
      </c>
      <c r="F39" s="41" t="s">
        <v>144</v>
      </c>
      <c r="G39" s="13" t="s">
        <v>31</v>
      </c>
      <c r="H39" s="41" t="s">
        <v>144</v>
      </c>
      <c r="I39" s="41" t="s">
        <v>144</v>
      </c>
      <c r="J39" s="13"/>
      <c r="L39" s="2"/>
    </row>
    <row r="40" spans="1:12" ht="32.25" x14ac:dyDescent="0.3">
      <c r="A40" s="6" t="s">
        <v>51</v>
      </c>
      <c r="B40" s="5"/>
      <c r="C40" s="4"/>
      <c r="D40" s="15" t="s">
        <v>101</v>
      </c>
      <c r="E40" s="41" t="s">
        <v>144</v>
      </c>
      <c r="F40" s="41" t="s">
        <v>144</v>
      </c>
      <c r="G40" s="13" t="s">
        <v>55</v>
      </c>
      <c r="H40" s="41" t="s">
        <v>144</v>
      </c>
      <c r="I40" s="41" t="s">
        <v>144</v>
      </c>
      <c r="J40" s="13"/>
      <c r="L40" s="2"/>
    </row>
    <row r="41" spans="1:12" ht="32.25" x14ac:dyDescent="0.3">
      <c r="A41" s="6" t="s">
        <v>60</v>
      </c>
      <c r="B41" s="8"/>
      <c r="C41" s="4"/>
      <c r="D41" s="15" t="s">
        <v>47</v>
      </c>
      <c r="E41" s="41" t="s">
        <v>144</v>
      </c>
      <c r="F41" s="41" t="s">
        <v>144</v>
      </c>
      <c r="G41" s="14" t="s">
        <v>54</v>
      </c>
      <c r="H41" s="41" t="s">
        <v>144</v>
      </c>
      <c r="I41" s="41" t="s">
        <v>144</v>
      </c>
      <c r="J41" s="13"/>
      <c r="L41" s="2"/>
    </row>
    <row r="42" spans="1:12" ht="18.75" x14ac:dyDescent="0.3">
      <c r="A42" s="6" t="s">
        <v>62</v>
      </c>
      <c r="B42" s="5"/>
      <c r="C42" s="4"/>
      <c r="D42" s="15" t="s">
        <v>52</v>
      </c>
      <c r="E42" s="41" t="s">
        <v>144</v>
      </c>
      <c r="F42" s="41" t="s">
        <v>144</v>
      </c>
      <c r="G42" s="14" t="s">
        <v>54</v>
      </c>
      <c r="H42" s="41" t="s">
        <v>144</v>
      </c>
      <c r="I42" s="41" t="s">
        <v>144</v>
      </c>
      <c r="J42" s="13"/>
      <c r="L42" s="2"/>
    </row>
    <row r="43" spans="1:12" ht="32.25" x14ac:dyDescent="0.3">
      <c r="A43" s="6" t="s">
        <v>63</v>
      </c>
      <c r="B43" s="5"/>
      <c r="C43" s="4"/>
      <c r="D43" s="15" t="s">
        <v>65</v>
      </c>
      <c r="E43" s="41" t="s">
        <v>144</v>
      </c>
      <c r="F43" s="41" t="s">
        <v>144</v>
      </c>
      <c r="G43" s="13" t="s">
        <v>30</v>
      </c>
      <c r="H43" s="41" t="s">
        <v>144</v>
      </c>
      <c r="I43" s="41" t="s">
        <v>144</v>
      </c>
      <c r="J43" s="13"/>
      <c r="L43" s="2"/>
    </row>
    <row r="44" spans="1:12" ht="18.75" x14ac:dyDescent="0.3">
      <c r="A44" s="6"/>
      <c r="B44" s="5"/>
      <c r="C44" s="4"/>
      <c r="D44" s="15" t="s">
        <v>170</v>
      </c>
      <c r="E44" s="41" t="s">
        <v>144</v>
      </c>
      <c r="F44" s="41" t="s">
        <v>144</v>
      </c>
      <c r="G44" s="13" t="s">
        <v>31</v>
      </c>
      <c r="H44" s="41" t="s">
        <v>144</v>
      </c>
      <c r="I44" s="41" t="s">
        <v>144</v>
      </c>
      <c r="J44" s="13"/>
      <c r="L44" s="2"/>
    </row>
    <row r="45" spans="1:12" ht="18.75" x14ac:dyDescent="0.3">
      <c r="A45" s="6" t="s">
        <v>59</v>
      </c>
      <c r="B45" s="8"/>
      <c r="C45" s="4"/>
      <c r="D45" s="4" t="s">
        <v>48</v>
      </c>
      <c r="E45" s="41" t="s">
        <v>144</v>
      </c>
      <c r="F45" s="41" t="s">
        <v>144</v>
      </c>
      <c r="G45" s="14" t="s">
        <v>54</v>
      </c>
      <c r="H45" s="41" t="s">
        <v>144</v>
      </c>
      <c r="I45" s="41" t="s">
        <v>144</v>
      </c>
      <c r="J45" s="13"/>
      <c r="L45" s="2"/>
    </row>
    <row r="46" spans="1:12" ht="24" customHeight="1" x14ac:dyDescent="0.3">
      <c r="A46" s="6" t="s">
        <v>61</v>
      </c>
      <c r="B46" s="8"/>
      <c r="C46" s="4"/>
      <c r="D46" s="4" t="s">
        <v>49</v>
      </c>
      <c r="E46" s="41" t="s">
        <v>144</v>
      </c>
      <c r="F46" s="41" t="s">
        <v>144</v>
      </c>
      <c r="G46" s="14" t="s">
        <v>54</v>
      </c>
      <c r="H46" s="41" t="s">
        <v>144</v>
      </c>
      <c r="I46" s="41" t="s">
        <v>144</v>
      </c>
      <c r="J46" s="13"/>
      <c r="L46" s="2"/>
    </row>
    <row r="47" spans="1:12" ht="18.75" x14ac:dyDescent="0.3">
      <c r="A47" s="6" t="s">
        <v>66</v>
      </c>
      <c r="B47" s="5"/>
      <c r="C47" s="4"/>
      <c r="D47" s="4" t="s">
        <v>94</v>
      </c>
      <c r="E47" s="41" t="s">
        <v>144</v>
      </c>
      <c r="F47" s="41" t="s">
        <v>144</v>
      </c>
      <c r="G47" s="14" t="s">
        <v>55</v>
      </c>
      <c r="H47" s="41" t="s">
        <v>144</v>
      </c>
      <c r="I47" s="41" t="s">
        <v>144</v>
      </c>
      <c r="J47" s="13"/>
      <c r="L47" s="2"/>
    </row>
    <row r="48" spans="1:12" ht="18.75" x14ac:dyDescent="0.3">
      <c r="A48" s="28"/>
      <c r="B48" s="22"/>
      <c r="C48" s="22"/>
      <c r="D48" s="22"/>
      <c r="E48" s="59"/>
      <c r="F48" s="59"/>
      <c r="G48" s="12"/>
      <c r="H48" s="41"/>
      <c r="I48" s="45">
        <f>SUM(I36:I47)</f>
        <v>813.6</v>
      </c>
      <c r="J48" s="13"/>
      <c r="L48" s="2"/>
    </row>
    <row r="49" spans="1:12" ht="18.75" x14ac:dyDescent="0.3">
      <c r="A49" s="53" t="s">
        <v>68</v>
      </c>
      <c r="B49" s="54"/>
      <c r="C49" s="54"/>
      <c r="D49" s="54"/>
      <c r="E49" s="54"/>
      <c r="F49" s="54"/>
      <c r="G49" s="55"/>
      <c r="H49" s="18"/>
      <c r="I49" s="5"/>
      <c r="J49" s="13"/>
      <c r="L49" s="2"/>
    </row>
    <row r="50" spans="1:12" ht="37.5" x14ac:dyDescent="0.25">
      <c r="A50" s="9" t="s">
        <v>29</v>
      </c>
      <c r="B50" s="8"/>
      <c r="C50" s="4"/>
      <c r="D50" s="15" t="s">
        <v>148</v>
      </c>
      <c r="E50" s="41" t="s">
        <v>144</v>
      </c>
      <c r="F50" s="41" t="s">
        <v>144</v>
      </c>
      <c r="G50" s="13" t="s">
        <v>55</v>
      </c>
      <c r="H50" s="41" t="s">
        <v>144</v>
      </c>
      <c r="I50" s="41" t="s">
        <v>144</v>
      </c>
      <c r="J50" s="13"/>
      <c r="L50" s="2"/>
    </row>
    <row r="51" spans="1:12" ht="46.5" customHeight="1" x14ac:dyDescent="0.25">
      <c r="A51" s="9" t="s">
        <v>93</v>
      </c>
      <c r="B51" s="8"/>
      <c r="C51" s="4"/>
      <c r="D51" s="42" t="s">
        <v>128</v>
      </c>
      <c r="E51" s="32" t="s">
        <v>200</v>
      </c>
      <c r="F51" s="13">
        <v>586.29999999999995</v>
      </c>
      <c r="G51" s="13" t="s">
        <v>115</v>
      </c>
      <c r="H51" s="13">
        <v>44.57</v>
      </c>
      <c r="I51" s="33">
        <f t="shared" ref="I51:I53" si="0">F51*H51</f>
        <v>26131.391</v>
      </c>
      <c r="J51" s="13" t="s">
        <v>118</v>
      </c>
      <c r="L51" s="2"/>
    </row>
    <row r="52" spans="1:12" ht="46.5" customHeight="1" x14ac:dyDescent="0.25">
      <c r="A52" s="9"/>
      <c r="B52" s="8"/>
      <c r="C52" s="4"/>
      <c r="D52" s="15" t="s">
        <v>113</v>
      </c>
      <c r="E52" s="32">
        <v>1120</v>
      </c>
      <c r="F52" s="13">
        <v>1120</v>
      </c>
      <c r="G52" s="13" t="s">
        <v>30</v>
      </c>
      <c r="H52" s="13">
        <v>74.010000000000005</v>
      </c>
      <c r="I52" s="33">
        <f t="shared" si="0"/>
        <v>82891.200000000012</v>
      </c>
      <c r="J52" s="13" t="s">
        <v>120</v>
      </c>
      <c r="L52" s="2"/>
    </row>
    <row r="53" spans="1:12" ht="46.5" customHeight="1" x14ac:dyDescent="0.25">
      <c r="A53" s="9"/>
      <c r="B53" s="8"/>
      <c r="C53" s="4"/>
      <c r="D53" s="15" t="s">
        <v>114</v>
      </c>
      <c r="E53" s="41">
        <v>10</v>
      </c>
      <c r="F53" s="41">
        <v>10</v>
      </c>
      <c r="G53" s="13" t="s">
        <v>30</v>
      </c>
      <c r="H53" s="41">
        <v>74.88</v>
      </c>
      <c r="I53" s="41">
        <f t="shared" si="0"/>
        <v>748.8</v>
      </c>
      <c r="J53" s="13" t="s">
        <v>120</v>
      </c>
      <c r="L53" s="2"/>
    </row>
    <row r="54" spans="1:12" ht="46.5" customHeight="1" x14ac:dyDescent="0.25">
      <c r="A54" s="9"/>
      <c r="B54" s="8"/>
      <c r="C54" s="4"/>
      <c r="D54" s="15" t="s">
        <v>167</v>
      </c>
      <c r="E54" s="41">
        <v>18</v>
      </c>
      <c r="F54" s="41">
        <v>18</v>
      </c>
      <c r="G54" s="13" t="s">
        <v>31</v>
      </c>
      <c r="H54" s="41">
        <v>1150.9100000000001</v>
      </c>
      <c r="I54" s="41">
        <f t="shared" ref="I54:I62" si="1">F54*H54</f>
        <v>20716.38</v>
      </c>
      <c r="J54" s="13" t="s">
        <v>118</v>
      </c>
      <c r="L54" s="2"/>
    </row>
    <row r="55" spans="1:12" ht="46.5" customHeight="1" x14ac:dyDescent="0.25">
      <c r="A55" s="9"/>
      <c r="B55" s="8"/>
      <c r="C55" s="4"/>
      <c r="D55" s="15" t="s">
        <v>196</v>
      </c>
      <c r="E55" s="41">
        <v>1</v>
      </c>
      <c r="F55" s="41">
        <v>1</v>
      </c>
      <c r="G55" s="13" t="s">
        <v>31</v>
      </c>
      <c r="H55" s="41">
        <v>713</v>
      </c>
      <c r="I55" s="41">
        <f t="shared" si="1"/>
        <v>713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197</v>
      </c>
      <c r="E56" s="41">
        <v>1</v>
      </c>
      <c r="F56" s="41">
        <v>1</v>
      </c>
      <c r="G56" s="13" t="s">
        <v>31</v>
      </c>
      <c r="H56" s="41">
        <v>4188.3999999999996</v>
      </c>
      <c r="I56" s="41">
        <f t="shared" si="1"/>
        <v>4188.3999999999996</v>
      </c>
      <c r="J56" s="13" t="s">
        <v>120</v>
      </c>
      <c r="L56" s="2"/>
    </row>
    <row r="57" spans="1:12" ht="46.5" customHeight="1" x14ac:dyDescent="0.25">
      <c r="A57" s="9"/>
      <c r="B57" s="8"/>
      <c r="C57" s="4"/>
      <c r="D57" s="15" t="s">
        <v>166</v>
      </c>
      <c r="E57" s="41">
        <v>2</v>
      </c>
      <c r="F57" s="41">
        <v>2</v>
      </c>
      <c r="G57" s="13" t="s">
        <v>31</v>
      </c>
      <c r="H57" s="41">
        <v>1125</v>
      </c>
      <c r="I57" s="41">
        <f t="shared" si="1"/>
        <v>2250</v>
      </c>
      <c r="J57" s="13" t="s">
        <v>120</v>
      </c>
      <c r="L57" s="2"/>
    </row>
    <row r="58" spans="1:12" ht="46.5" customHeight="1" x14ac:dyDescent="0.25">
      <c r="A58" s="9"/>
      <c r="B58" s="8"/>
      <c r="C58" s="4"/>
      <c r="D58" s="15" t="s">
        <v>198</v>
      </c>
      <c r="E58" s="41">
        <v>2</v>
      </c>
      <c r="F58" s="41">
        <v>2</v>
      </c>
      <c r="G58" s="13" t="s">
        <v>31</v>
      </c>
      <c r="H58" s="41">
        <v>4764.2</v>
      </c>
      <c r="I58" s="41">
        <f t="shared" si="1"/>
        <v>9528.4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199</v>
      </c>
      <c r="E59" s="41">
        <v>4</v>
      </c>
      <c r="F59" s="41">
        <v>4</v>
      </c>
      <c r="G59" s="13" t="s">
        <v>31</v>
      </c>
      <c r="H59" s="41">
        <v>1199.9000000000001</v>
      </c>
      <c r="I59" s="41">
        <f t="shared" si="1"/>
        <v>4799.6000000000004</v>
      </c>
      <c r="J59" s="13" t="s">
        <v>120</v>
      </c>
      <c r="L59" s="2"/>
    </row>
    <row r="60" spans="1:12" ht="46.5" customHeight="1" x14ac:dyDescent="0.25">
      <c r="A60" s="9"/>
      <c r="B60" s="8"/>
      <c r="C60" s="4"/>
      <c r="D60" s="15" t="s">
        <v>168</v>
      </c>
      <c r="E60" s="41">
        <v>1</v>
      </c>
      <c r="F60" s="41">
        <v>1</v>
      </c>
      <c r="G60" s="13" t="s">
        <v>31</v>
      </c>
      <c r="H60" s="41">
        <v>1833.8</v>
      </c>
      <c r="I60" s="41">
        <f t="shared" si="1"/>
        <v>1833.8</v>
      </c>
      <c r="J60" s="13" t="s">
        <v>120</v>
      </c>
      <c r="L60" s="2"/>
    </row>
    <row r="61" spans="1:12" ht="46.5" customHeight="1" x14ac:dyDescent="0.25">
      <c r="A61" s="9"/>
      <c r="B61" s="8"/>
      <c r="C61" s="4"/>
      <c r="D61" s="15" t="s">
        <v>208</v>
      </c>
      <c r="E61" s="41">
        <v>4</v>
      </c>
      <c r="F61" s="41">
        <f>E61</f>
        <v>4</v>
      </c>
      <c r="G61" s="13" t="s">
        <v>30</v>
      </c>
      <c r="H61" s="41">
        <v>882.85</v>
      </c>
      <c r="I61" s="41">
        <f t="shared" si="1"/>
        <v>3531.4</v>
      </c>
      <c r="J61" s="13" t="s">
        <v>123</v>
      </c>
      <c r="L61" s="2"/>
    </row>
    <row r="62" spans="1:12" ht="46.5" customHeight="1" x14ac:dyDescent="0.25">
      <c r="A62" s="9"/>
      <c r="B62" s="8"/>
      <c r="C62" s="4"/>
      <c r="D62" s="15" t="s">
        <v>209</v>
      </c>
      <c r="E62" s="41">
        <v>2</v>
      </c>
      <c r="F62" s="41">
        <f>E62</f>
        <v>2</v>
      </c>
      <c r="G62" s="13" t="s">
        <v>30</v>
      </c>
      <c r="H62" s="41">
        <v>1273.4000000000001</v>
      </c>
      <c r="I62" s="41">
        <f t="shared" si="1"/>
        <v>2546.8000000000002</v>
      </c>
      <c r="J62" s="13" t="s">
        <v>123</v>
      </c>
      <c r="L62" s="2"/>
    </row>
    <row r="63" spans="1:12" ht="46.5" customHeight="1" x14ac:dyDescent="0.25">
      <c r="A63" s="9"/>
      <c r="B63" s="8"/>
      <c r="C63" s="4"/>
      <c r="D63" s="15" t="s">
        <v>182</v>
      </c>
      <c r="E63" s="31">
        <v>17</v>
      </c>
      <c r="F63" s="31">
        <f>E63</f>
        <v>17</v>
      </c>
      <c r="G63" s="13" t="s">
        <v>163</v>
      </c>
      <c r="H63" s="31">
        <v>5767.54</v>
      </c>
      <c r="I63" s="31">
        <f t="shared" ref="I63:I64" si="2">F63*H63</f>
        <v>98048.18</v>
      </c>
      <c r="J63" s="13" t="s">
        <v>123</v>
      </c>
      <c r="L63" s="2"/>
    </row>
    <row r="64" spans="1:12" ht="46.5" customHeight="1" x14ac:dyDescent="0.25">
      <c r="A64" s="9"/>
      <c r="B64" s="8"/>
      <c r="C64" s="4"/>
      <c r="D64" s="15" t="s">
        <v>181</v>
      </c>
      <c r="E64" s="31">
        <v>1</v>
      </c>
      <c r="F64" s="31">
        <f>E64</f>
        <v>1</v>
      </c>
      <c r="G64" s="13" t="s">
        <v>163</v>
      </c>
      <c r="H64" s="31">
        <v>6110</v>
      </c>
      <c r="I64" s="31">
        <f t="shared" si="2"/>
        <v>6110</v>
      </c>
      <c r="J64" s="13" t="s">
        <v>123</v>
      </c>
      <c r="L64" s="2"/>
    </row>
    <row r="65" spans="1:12" ht="46.5" customHeight="1" x14ac:dyDescent="0.25">
      <c r="A65" s="9"/>
      <c r="B65" s="8"/>
      <c r="C65" s="4"/>
      <c r="D65" s="15" t="s">
        <v>147</v>
      </c>
      <c r="E65" s="41" t="s">
        <v>144</v>
      </c>
      <c r="F65" s="41" t="s">
        <v>144</v>
      </c>
      <c r="G65" s="13" t="s">
        <v>31</v>
      </c>
      <c r="H65" s="41" t="s">
        <v>144</v>
      </c>
      <c r="I65" s="41" t="s">
        <v>144</v>
      </c>
      <c r="J65" s="13"/>
      <c r="L65" s="2"/>
    </row>
    <row r="66" spans="1:12" ht="31.5" x14ac:dyDescent="0.25">
      <c r="A66" s="9" t="s">
        <v>84</v>
      </c>
      <c r="B66" s="8"/>
      <c r="C66" s="4"/>
      <c r="D66" s="15" t="s">
        <v>172</v>
      </c>
      <c r="E66" s="41" t="s">
        <v>144</v>
      </c>
      <c r="F66" s="41" t="s">
        <v>144</v>
      </c>
      <c r="G66" s="13" t="s">
        <v>55</v>
      </c>
      <c r="H66" s="41" t="s">
        <v>144</v>
      </c>
      <c r="I66" s="41" t="s">
        <v>144</v>
      </c>
      <c r="J66" s="13"/>
      <c r="L66" s="2"/>
    </row>
    <row r="67" spans="1:12" ht="31.5" x14ac:dyDescent="0.25">
      <c r="A67" s="9"/>
      <c r="B67" s="8"/>
      <c r="C67" s="4"/>
      <c r="D67" s="15" t="s">
        <v>173</v>
      </c>
      <c r="E67" s="41" t="s">
        <v>144</v>
      </c>
      <c r="F67" s="41" t="s">
        <v>144</v>
      </c>
      <c r="G67" s="13" t="s">
        <v>55</v>
      </c>
      <c r="H67" s="41" t="s">
        <v>144</v>
      </c>
      <c r="I67" s="41" t="s">
        <v>144</v>
      </c>
      <c r="J67" s="13"/>
      <c r="L67" s="2"/>
    </row>
    <row r="68" spans="1:12" ht="18.75" x14ac:dyDescent="0.25">
      <c r="A68" s="9"/>
      <c r="B68" s="8"/>
      <c r="C68" s="4"/>
      <c r="D68" s="15" t="s">
        <v>204</v>
      </c>
      <c r="E68" s="41">
        <v>20</v>
      </c>
      <c r="F68" s="41">
        <f>E68</f>
        <v>20</v>
      </c>
      <c r="G68" s="13" t="s">
        <v>31</v>
      </c>
      <c r="H68" s="41">
        <v>1064.6500000000001</v>
      </c>
      <c r="I68" s="41">
        <f t="shared" ref="I68" si="3">F68*H68</f>
        <v>21293</v>
      </c>
      <c r="J68" s="13" t="s">
        <v>118</v>
      </c>
      <c r="L68" s="2"/>
    </row>
    <row r="69" spans="1:12" ht="18.75" x14ac:dyDescent="0.25">
      <c r="A69" s="9"/>
      <c r="B69" s="8"/>
      <c r="C69" s="4"/>
      <c r="D69" s="15" t="s">
        <v>136</v>
      </c>
      <c r="E69" s="41" t="s">
        <v>144</v>
      </c>
      <c r="F69" s="41" t="s">
        <v>144</v>
      </c>
      <c r="G69" s="13" t="s">
        <v>31</v>
      </c>
      <c r="H69" s="41" t="s">
        <v>144</v>
      </c>
      <c r="I69" s="41" t="s">
        <v>144</v>
      </c>
      <c r="J69" s="13"/>
      <c r="L69" s="2"/>
    </row>
    <row r="70" spans="1:12" ht="18.75" x14ac:dyDescent="0.25">
      <c r="A70" s="9"/>
      <c r="B70" s="8"/>
      <c r="C70" s="4"/>
      <c r="D70" s="15" t="s">
        <v>160</v>
      </c>
      <c r="E70" s="41" t="s">
        <v>144</v>
      </c>
      <c r="F70" s="41" t="s">
        <v>144</v>
      </c>
      <c r="G70" s="13" t="s">
        <v>31</v>
      </c>
      <c r="H70" s="41" t="s">
        <v>144</v>
      </c>
      <c r="I70" s="41" t="s">
        <v>144</v>
      </c>
      <c r="J70" s="13"/>
      <c r="L70" s="2"/>
    </row>
    <row r="71" spans="1:12" ht="31.5" x14ac:dyDescent="0.25">
      <c r="A71" s="9"/>
      <c r="B71" s="8"/>
      <c r="C71" s="4"/>
      <c r="D71" s="15" t="s">
        <v>184</v>
      </c>
      <c r="E71" s="41" t="s">
        <v>144</v>
      </c>
      <c r="F71" s="41" t="s">
        <v>144</v>
      </c>
      <c r="G71" s="13" t="s">
        <v>185</v>
      </c>
      <c r="H71" s="41" t="s">
        <v>144</v>
      </c>
      <c r="I71" s="41" t="s">
        <v>144</v>
      </c>
      <c r="J71" s="13"/>
      <c r="L71" s="2"/>
    </row>
    <row r="72" spans="1:12" ht="31.5" x14ac:dyDescent="0.25">
      <c r="A72" s="9"/>
      <c r="B72" s="8"/>
      <c r="C72" s="4"/>
      <c r="D72" s="15" t="s">
        <v>183</v>
      </c>
      <c r="E72" s="41" t="s">
        <v>144</v>
      </c>
      <c r="F72" s="41" t="s">
        <v>144</v>
      </c>
      <c r="G72" s="13" t="s">
        <v>31</v>
      </c>
      <c r="H72" s="41" t="s">
        <v>144</v>
      </c>
      <c r="I72" s="41" t="s">
        <v>144</v>
      </c>
      <c r="J72" s="13"/>
      <c r="L72" s="2"/>
    </row>
    <row r="73" spans="1:12" ht="18.75" x14ac:dyDescent="0.25">
      <c r="A73" s="9"/>
      <c r="B73" s="8"/>
      <c r="C73" s="4"/>
      <c r="D73" s="15" t="s">
        <v>174</v>
      </c>
      <c r="E73" s="41" t="s">
        <v>144</v>
      </c>
      <c r="F73" s="41" t="s">
        <v>144</v>
      </c>
      <c r="G73" s="13" t="s">
        <v>175</v>
      </c>
      <c r="H73" s="41" t="s">
        <v>144</v>
      </c>
      <c r="I73" s="41" t="s">
        <v>144</v>
      </c>
      <c r="J73" s="13"/>
      <c r="L73" s="2"/>
    </row>
    <row r="74" spans="1:12" ht="18.75" x14ac:dyDescent="0.25">
      <c r="A74" s="9" t="s">
        <v>20</v>
      </c>
      <c r="B74" s="8"/>
      <c r="C74" s="4"/>
      <c r="D74" s="15" t="s">
        <v>69</v>
      </c>
      <c r="E74" s="41" t="s">
        <v>144</v>
      </c>
      <c r="F74" s="41" t="s">
        <v>144</v>
      </c>
      <c r="G74" s="13" t="s">
        <v>30</v>
      </c>
      <c r="H74" s="41" t="s">
        <v>144</v>
      </c>
      <c r="I74" s="41" t="s">
        <v>144</v>
      </c>
      <c r="J74" s="13"/>
      <c r="L74" s="2"/>
    </row>
    <row r="75" spans="1:12" ht="31.5" x14ac:dyDescent="0.25">
      <c r="A75" s="9" t="s">
        <v>21</v>
      </c>
      <c r="B75" s="8"/>
      <c r="C75" s="4"/>
      <c r="D75" s="15" t="s">
        <v>71</v>
      </c>
      <c r="E75" s="41" t="s">
        <v>144</v>
      </c>
      <c r="F75" s="41" t="s">
        <v>144</v>
      </c>
      <c r="G75" s="13" t="s">
        <v>55</v>
      </c>
      <c r="H75" s="41" t="s">
        <v>144</v>
      </c>
      <c r="I75" s="41" t="s">
        <v>144</v>
      </c>
      <c r="J75" s="13"/>
      <c r="L75" s="2"/>
    </row>
    <row r="76" spans="1:12" ht="18.75" x14ac:dyDescent="0.25">
      <c r="A76" s="60"/>
      <c r="B76" s="61"/>
      <c r="C76" s="22"/>
      <c r="D76" s="30"/>
      <c r="E76" s="59"/>
      <c r="F76" s="59"/>
      <c r="G76" s="31"/>
      <c r="H76" s="41"/>
      <c r="I76" s="45">
        <f>SUM(I51:I75)</f>
        <v>285330.35099999997</v>
      </c>
      <c r="J76" s="13"/>
      <c r="L76" s="2"/>
    </row>
    <row r="77" spans="1:12" ht="18.75" x14ac:dyDescent="0.3">
      <c r="A77" s="49" t="s">
        <v>72</v>
      </c>
      <c r="B77" s="50"/>
      <c r="C77" s="50"/>
      <c r="D77" s="50"/>
      <c r="E77" s="50"/>
      <c r="F77" s="50"/>
      <c r="G77" s="51"/>
      <c r="H77" s="19"/>
      <c r="I77" s="5"/>
      <c r="J77" s="13"/>
      <c r="L77" s="2"/>
    </row>
    <row r="78" spans="1:12" ht="37.5" x14ac:dyDescent="0.25">
      <c r="A78" s="9" t="s">
        <v>93</v>
      </c>
      <c r="B78" s="8"/>
      <c r="C78" s="4"/>
      <c r="D78" s="4" t="s">
        <v>131</v>
      </c>
      <c r="E78" s="31">
        <v>30</v>
      </c>
      <c r="F78" s="13">
        <v>30</v>
      </c>
      <c r="G78" s="13" t="s">
        <v>117</v>
      </c>
      <c r="H78" s="13">
        <v>191.32</v>
      </c>
      <c r="I78" s="13">
        <f>F78*H78</f>
        <v>5739.5999999999995</v>
      </c>
      <c r="J78" s="13" t="s">
        <v>118</v>
      </c>
      <c r="L78" s="2"/>
    </row>
    <row r="79" spans="1:12" ht="18.75" x14ac:dyDescent="0.25">
      <c r="A79" s="9"/>
      <c r="B79" s="8"/>
      <c r="C79" s="4"/>
      <c r="D79" s="15" t="s">
        <v>160</v>
      </c>
      <c r="E79" s="41" t="s">
        <v>144</v>
      </c>
      <c r="F79" s="41" t="s">
        <v>144</v>
      </c>
      <c r="G79" s="13" t="s">
        <v>31</v>
      </c>
      <c r="H79" s="41" t="s">
        <v>144</v>
      </c>
      <c r="I79" s="41" t="s">
        <v>144</v>
      </c>
      <c r="J79" s="13"/>
      <c r="L79" s="2"/>
    </row>
    <row r="80" spans="1:12" ht="31.5" x14ac:dyDescent="0.25">
      <c r="A80" s="9"/>
      <c r="B80" s="8"/>
      <c r="C80" s="4"/>
      <c r="D80" s="15" t="s">
        <v>182</v>
      </c>
      <c r="E80" s="41" t="s">
        <v>144</v>
      </c>
      <c r="F80" s="41" t="s">
        <v>144</v>
      </c>
      <c r="G80" s="13" t="s">
        <v>163</v>
      </c>
      <c r="H80" s="41" t="s">
        <v>144</v>
      </c>
      <c r="I80" s="41" t="s">
        <v>144</v>
      </c>
      <c r="J80" s="13"/>
      <c r="L80" s="2"/>
    </row>
    <row r="81" spans="1:12" ht="31.5" x14ac:dyDescent="0.25">
      <c r="A81" s="9"/>
      <c r="B81" s="8"/>
      <c r="C81" s="4"/>
      <c r="D81" s="15" t="s">
        <v>211</v>
      </c>
      <c r="E81" s="31">
        <v>25</v>
      </c>
      <c r="F81" s="31">
        <f>E81</f>
        <v>25</v>
      </c>
      <c r="G81" s="13" t="s">
        <v>30</v>
      </c>
      <c r="H81" s="31">
        <v>454.67</v>
      </c>
      <c r="I81" s="31">
        <f>F81*H81</f>
        <v>11366.75</v>
      </c>
      <c r="J81" s="13" t="s">
        <v>125</v>
      </c>
      <c r="L81" s="2"/>
    </row>
    <row r="82" spans="1:12" ht="78.75" x14ac:dyDescent="0.25">
      <c r="A82" s="9"/>
      <c r="B82" s="8"/>
      <c r="C82" s="4"/>
      <c r="D82" s="15" t="s">
        <v>212</v>
      </c>
      <c r="E82" s="31">
        <v>25</v>
      </c>
      <c r="F82" s="31">
        <f>E82</f>
        <v>25</v>
      </c>
      <c r="G82" s="13" t="s">
        <v>185</v>
      </c>
      <c r="H82" s="31">
        <v>72.89</v>
      </c>
      <c r="I82" s="31">
        <f>F82*H82</f>
        <v>1822.25</v>
      </c>
      <c r="J82" s="13" t="s">
        <v>125</v>
      </c>
      <c r="L82" s="2"/>
    </row>
    <row r="83" spans="1:12" ht="47.25" x14ac:dyDescent="0.25">
      <c r="A83" s="9"/>
      <c r="B83" s="8"/>
      <c r="C83" s="4"/>
      <c r="D83" s="15" t="s">
        <v>213</v>
      </c>
      <c r="E83" s="31">
        <v>25</v>
      </c>
      <c r="F83" s="31">
        <f>E83</f>
        <v>25</v>
      </c>
      <c r="G83" s="13" t="s">
        <v>30</v>
      </c>
      <c r="H83" s="31">
        <v>850.12</v>
      </c>
      <c r="I83" s="31">
        <f>F83*H83</f>
        <v>21253</v>
      </c>
      <c r="J83" s="13" t="s">
        <v>125</v>
      </c>
      <c r="L83" s="2"/>
    </row>
    <row r="84" spans="1:12" ht="31.5" x14ac:dyDescent="0.25">
      <c r="A84" s="9"/>
      <c r="B84" s="8"/>
      <c r="C84" s="4"/>
      <c r="D84" s="15" t="s">
        <v>210</v>
      </c>
      <c r="E84" s="31">
        <v>2</v>
      </c>
      <c r="F84" s="31">
        <f>E84</f>
        <v>2</v>
      </c>
      <c r="G84" s="13" t="s">
        <v>163</v>
      </c>
      <c r="H84" s="31">
        <v>5862.9</v>
      </c>
      <c r="I84" s="31">
        <f t="shared" ref="I84" si="4">F84*H84</f>
        <v>11725.8</v>
      </c>
      <c r="J84" s="13" t="s">
        <v>120</v>
      </c>
      <c r="L84" s="2"/>
    </row>
    <row r="85" spans="1:12" ht="31.5" x14ac:dyDescent="0.25">
      <c r="A85" s="9"/>
      <c r="B85" s="8"/>
      <c r="C85" s="4"/>
      <c r="D85" s="15" t="s">
        <v>207</v>
      </c>
      <c r="E85" s="41">
        <v>2</v>
      </c>
      <c r="F85" s="41">
        <v>2</v>
      </c>
      <c r="G85" s="13" t="s">
        <v>30</v>
      </c>
      <c r="H85" s="41">
        <v>1581.3</v>
      </c>
      <c r="I85" s="41">
        <f>F85*H85</f>
        <v>3162.6</v>
      </c>
      <c r="J85" s="13" t="s">
        <v>125</v>
      </c>
      <c r="L85" s="2"/>
    </row>
    <row r="86" spans="1:12" ht="18.75" x14ac:dyDescent="0.25">
      <c r="A86" s="9" t="s">
        <v>84</v>
      </c>
      <c r="B86" s="8"/>
      <c r="C86" s="4"/>
      <c r="D86" s="15" t="s">
        <v>70</v>
      </c>
      <c r="E86" s="41" t="s">
        <v>144</v>
      </c>
      <c r="F86" s="41" t="s">
        <v>144</v>
      </c>
      <c r="G86" s="13" t="s">
        <v>55</v>
      </c>
      <c r="H86" s="41" t="s">
        <v>144</v>
      </c>
      <c r="I86" s="41" t="s">
        <v>144</v>
      </c>
      <c r="J86" s="13"/>
      <c r="L86" s="2"/>
    </row>
    <row r="87" spans="1:12" ht="18.75" x14ac:dyDescent="0.25">
      <c r="A87" s="9"/>
      <c r="B87" s="8"/>
      <c r="C87" s="4"/>
      <c r="D87" s="15" t="s">
        <v>205</v>
      </c>
      <c r="E87" s="41">
        <v>9</v>
      </c>
      <c r="F87" s="41">
        <f>E87</f>
        <v>9</v>
      </c>
      <c r="G87" s="13" t="s">
        <v>31</v>
      </c>
      <c r="H87" s="41">
        <v>1064.6500000000001</v>
      </c>
      <c r="I87" s="41">
        <f t="shared" ref="I87" si="5">F87*H87</f>
        <v>9581.85</v>
      </c>
      <c r="J87" s="13" t="s">
        <v>118</v>
      </c>
      <c r="L87" s="2"/>
    </row>
    <row r="88" spans="1:12" ht="31.5" x14ac:dyDescent="0.25">
      <c r="A88" s="9" t="s">
        <v>21</v>
      </c>
      <c r="B88" s="8"/>
      <c r="C88" s="4"/>
      <c r="D88" s="15" t="s">
        <v>71</v>
      </c>
      <c r="E88" s="41" t="s">
        <v>144</v>
      </c>
      <c r="F88" s="41" t="s">
        <v>144</v>
      </c>
      <c r="G88" s="13" t="s">
        <v>149</v>
      </c>
      <c r="H88" s="41" t="s">
        <v>144</v>
      </c>
      <c r="I88" s="41" t="s">
        <v>144</v>
      </c>
      <c r="J88" s="13"/>
      <c r="L88" s="2"/>
    </row>
    <row r="89" spans="1:12" ht="18.75" x14ac:dyDescent="0.25">
      <c r="A89" s="60"/>
      <c r="B89" s="61"/>
      <c r="C89" s="22"/>
      <c r="D89" s="30"/>
      <c r="E89" s="59"/>
      <c r="F89" s="59"/>
      <c r="G89" s="31"/>
      <c r="H89" s="41"/>
      <c r="I89" s="41">
        <f>SUM(I78:I88)</f>
        <v>64651.849999999991</v>
      </c>
      <c r="J89" s="13"/>
      <c r="L89" s="2"/>
    </row>
    <row r="90" spans="1:12" ht="18.75" x14ac:dyDescent="0.3">
      <c r="A90" s="49" t="s">
        <v>73</v>
      </c>
      <c r="B90" s="50"/>
      <c r="C90" s="50"/>
      <c r="D90" s="50"/>
      <c r="E90" s="50"/>
      <c r="F90" s="50"/>
      <c r="G90" s="51"/>
      <c r="H90" s="13"/>
      <c r="I90" s="5"/>
      <c r="J90" s="13"/>
      <c r="L90" s="2"/>
    </row>
    <row r="91" spans="1:12" ht="37.5" x14ac:dyDescent="0.25">
      <c r="A91" s="9" t="s">
        <v>93</v>
      </c>
      <c r="B91" s="8"/>
      <c r="C91" s="4"/>
      <c r="D91" s="4" t="s">
        <v>132</v>
      </c>
      <c r="E91" s="31">
        <v>30</v>
      </c>
      <c r="F91" s="13">
        <v>30</v>
      </c>
      <c r="G91" s="13" t="s">
        <v>117</v>
      </c>
      <c r="H91" s="13">
        <v>191.32</v>
      </c>
      <c r="I91" s="13">
        <f>F91*H91</f>
        <v>5739.5999999999995</v>
      </c>
      <c r="J91" s="13" t="s">
        <v>118</v>
      </c>
      <c r="L91" s="2"/>
    </row>
    <row r="92" spans="1:12" ht="31.5" x14ac:dyDescent="0.25">
      <c r="A92" s="9"/>
      <c r="B92" s="8"/>
      <c r="C92" s="4"/>
      <c r="D92" s="15" t="s">
        <v>186</v>
      </c>
      <c r="E92" s="31">
        <v>24</v>
      </c>
      <c r="F92" s="31">
        <f>E92</f>
        <v>24</v>
      </c>
      <c r="G92" s="13" t="s">
        <v>30</v>
      </c>
      <c r="H92" s="31">
        <v>287.5</v>
      </c>
      <c r="I92" s="31">
        <f>F92*H92</f>
        <v>6900</v>
      </c>
      <c r="J92" s="13" t="s">
        <v>120</v>
      </c>
      <c r="L92" s="2"/>
    </row>
    <row r="93" spans="1:12" ht="78.75" x14ac:dyDescent="0.25">
      <c r="A93" s="9"/>
      <c r="B93" s="8"/>
      <c r="C93" s="4"/>
      <c r="D93" s="15" t="s">
        <v>187</v>
      </c>
      <c r="E93" s="41" t="s">
        <v>144</v>
      </c>
      <c r="F93" s="41" t="s">
        <v>144</v>
      </c>
      <c r="G93" s="13" t="s">
        <v>185</v>
      </c>
      <c r="H93" s="41" t="s">
        <v>144</v>
      </c>
      <c r="I93" s="41" t="s">
        <v>144</v>
      </c>
      <c r="J93" s="13"/>
      <c r="L93" s="2"/>
    </row>
    <row r="94" spans="1:12" ht="47.25" x14ac:dyDescent="0.25">
      <c r="A94" s="9"/>
      <c r="B94" s="8"/>
      <c r="C94" s="4"/>
      <c r="D94" s="15" t="s">
        <v>162</v>
      </c>
      <c r="E94" s="41" t="s">
        <v>144</v>
      </c>
      <c r="F94" s="41" t="s">
        <v>144</v>
      </c>
      <c r="G94" s="13" t="s">
        <v>30</v>
      </c>
      <c r="H94" s="41" t="s">
        <v>144</v>
      </c>
      <c r="I94" s="41" t="s">
        <v>144</v>
      </c>
      <c r="J94" s="13"/>
      <c r="L94" s="2"/>
    </row>
    <row r="95" spans="1:12" ht="78.75" x14ac:dyDescent="0.25">
      <c r="A95" s="9"/>
      <c r="B95" s="8"/>
      <c r="C95" s="4"/>
      <c r="D95" s="15" t="s">
        <v>188</v>
      </c>
      <c r="E95" s="31">
        <v>24</v>
      </c>
      <c r="F95" s="31">
        <f>E95</f>
        <v>24</v>
      </c>
      <c r="G95" s="13" t="s">
        <v>185</v>
      </c>
      <c r="H95" s="31">
        <v>35.08</v>
      </c>
      <c r="I95" s="31">
        <f>F95*H95</f>
        <v>841.92</v>
      </c>
      <c r="J95" s="13" t="s">
        <v>125</v>
      </c>
      <c r="L95" s="2"/>
    </row>
    <row r="96" spans="1:12" ht="47.25" x14ac:dyDescent="0.25">
      <c r="A96" s="9"/>
      <c r="B96" s="8"/>
      <c r="C96" s="4"/>
      <c r="D96" s="15" t="s">
        <v>189</v>
      </c>
      <c r="E96" s="31">
        <v>24</v>
      </c>
      <c r="F96" s="31">
        <f>E96</f>
        <v>24</v>
      </c>
      <c r="G96" s="13" t="s">
        <v>30</v>
      </c>
      <c r="H96" s="31">
        <v>509.58</v>
      </c>
      <c r="I96" s="31">
        <f t="shared" ref="I96" si="6">F96*H96</f>
        <v>12229.92</v>
      </c>
      <c r="J96" s="13" t="s">
        <v>125</v>
      </c>
      <c r="L96" s="2"/>
    </row>
    <row r="97" spans="1:12" ht="47.25" x14ac:dyDescent="0.25">
      <c r="A97" s="9"/>
      <c r="B97" s="8"/>
      <c r="C97" s="4"/>
      <c r="D97" s="15" t="s">
        <v>190</v>
      </c>
      <c r="E97" s="41" t="s">
        <v>144</v>
      </c>
      <c r="F97" s="41" t="s">
        <v>144</v>
      </c>
      <c r="G97" s="13" t="s">
        <v>30</v>
      </c>
      <c r="H97" s="41" t="s">
        <v>144</v>
      </c>
      <c r="I97" s="41" t="s">
        <v>144</v>
      </c>
      <c r="J97" s="13"/>
      <c r="L97" s="2"/>
    </row>
    <row r="98" spans="1:12" ht="31.5" x14ac:dyDescent="0.25">
      <c r="A98" s="9"/>
      <c r="B98" s="8"/>
      <c r="C98" s="4"/>
      <c r="D98" s="15" t="s">
        <v>191</v>
      </c>
      <c r="E98" s="41" t="s">
        <v>144</v>
      </c>
      <c r="F98" s="41" t="s">
        <v>144</v>
      </c>
      <c r="G98" s="13" t="s">
        <v>30</v>
      </c>
      <c r="H98" s="41" t="s">
        <v>144</v>
      </c>
      <c r="I98" s="41" t="s">
        <v>144</v>
      </c>
      <c r="J98" s="13"/>
      <c r="L98" s="2"/>
    </row>
    <row r="99" spans="1:12" ht="31.5" x14ac:dyDescent="0.25">
      <c r="A99" s="9"/>
      <c r="B99" s="8"/>
      <c r="C99" s="4"/>
      <c r="D99" s="15" t="s">
        <v>192</v>
      </c>
      <c r="E99" s="41" t="s">
        <v>144</v>
      </c>
      <c r="F99" s="41" t="s">
        <v>144</v>
      </c>
      <c r="G99" s="13" t="s">
        <v>30</v>
      </c>
      <c r="H99" s="41" t="s">
        <v>144</v>
      </c>
      <c r="I99" s="41" t="s">
        <v>144</v>
      </c>
      <c r="J99" s="13"/>
      <c r="L99" s="2"/>
    </row>
    <row r="100" spans="1:12" ht="31.5" x14ac:dyDescent="0.25">
      <c r="A100" s="9"/>
      <c r="B100" s="8"/>
      <c r="C100" s="4"/>
      <c r="D100" s="15" t="s">
        <v>193</v>
      </c>
      <c r="E100" s="41" t="s">
        <v>144</v>
      </c>
      <c r="F100" s="41" t="s">
        <v>144</v>
      </c>
      <c r="G100" s="13" t="s">
        <v>30</v>
      </c>
      <c r="H100" s="41" t="s">
        <v>144</v>
      </c>
      <c r="I100" s="41" t="s">
        <v>144</v>
      </c>
      <c r="J100" s="13"/>
      <c r="L100" s="2"/>
    </row>
    <row r="101" spans="1:12" ht="31.5" x14ac:dyDescent="0.25">
      <c r="A101" s="9"/>
      <c r="B101" s="8"/>
      <c r="C101" s="4"/>
      <c r="D101" s="15" t="s">
        <v>179</v>
      </c>
      <c r="E101" s="41" t="s">
        <v>144</v>
      </c>
      <c r="F101" s="41" t="s">
        <v>144</v>
      </c>
      <c r="G101" s="13" t="s">
        <v>163</v>
      </c>
      <c r="H101" s="41" t="s">
        <v>144</v>
      </c>
      <c r="I101" s="41" t="s">
        <v>144</v>
      </c>
      <c r="J101" s="13"/>
      <c r="L101" s="2"/>
    </row>
    <row r="102" spans="1:12" ht="18.75" x14ac:dyDescent="0.25">
      <c r="A102" s="9"/>
      <c r="B102" s="8"/>
      <c r="C102" s="4"/>
      <c r="D102" s="15" t="s">
        <v>206</v>
      </c>
      <c r="E102" s="31">
        <v>1</v>
      </c>
      <c r="F102" s="31">
        <v>1</v>
      </c>
      <c r="G102" s="13" t="s">
        <v>161</v>
      </c>
      <c r="H102" s="31">
        <v>490.6</v>
      </c>
      <c r="I102" s="31">
        <f>F102*H102</f>
        <v>490.6</v>
      </c>
      <c r="J102" s="13" t="s">
        <v>157</v>
      </c>
      <c r="L102" s="2"/>
    </row>
    <row r="103" spans="1:12" ht="18.75" x14ac:dyDescent="0.25">
      <c r="A103" s="9"/>
      <c r="B103" s="8"/>
      <c r="C103" s="4"/>
      <c r="D103" s="15" t="s">
        <v>180</v>
      </c>
      <c r="E103" s="31">
        <v>1</v>
      </c>
      <c r="F103" s="31">
        <v>1</v>
      </c>
      <c r="G103" s="13" t="s">
        <v>161</v>
      </c>
      <c r="H103" s="31">
        <v>889.6</v>
      </c>
      <c r="I103" s="31">
        <f>F103*H103</f>
        <v>889.6</v>
      </c>
      <c r="J103" s="13" t="s">
        <v>157</v>
      </c>
      <c r="L103" s="2"/>
    </row>
    <row r="104" spans="1:12" ht="18.75" x14ac:dyDescent="0.25">
      <c r="A104" s="9" t="s">
        <v>84</v>
      </c>
      <c r="B104" s="8"/>
      <c r="C104" s="4"/>
      <c r="D104" s="15" t="s">
        <v>70</v>
      </c>
      <c r="E104" s="41" t="s">
        <v>144</v>
      </c>
      <c r="F104" s="41" t="s">
        <v>144</v>
      </c>
      <c r="G104" s="14" t="s">
        <v>55</v>
      </c>
      <c r="H104" s="41" t="s">
        <v>144</v>
      </c>
      <c r="I104" s="41" t="s">
        <v>144</v>
      </c>
      <c r="J104" s="13"/>
      <c r="L104" s="2"/>
    </row>
    <row r="105" spans="1:12" ht="31.5" x14ac:dyDescent="0.25">
      <c r="A105" s="9" t="s">
        <v>21</v>
      </c>
      <c r="B105" s="8"/>
      <c r="C105" s="4"/>
      <c r="D105" s="15" t="s">
        <v>71</v>
      </c>
      <c r="E105" s="41" t="s">
        <v>144</v>
      </c>
      <c r="F105" s="41" t="s">
        <v>144</v>
      </c>
      <c r="G105" s="14" t="s">
        <v>55</v>
      </c>
      <c r="H105" s="41" t="s">
        <v>144</v>
      </c>
      <c r="I105" s="41" t="s">
        <v>144</v>
      </c>
      <c r="J105" s="13"/>
      <c r="L105" s="2"/>
    </row>
    <row r="106" spans="1:12" ht="18.75" x14ac:dyDescent="0.25">
      <c r="A106" s="60"/>
      <c r="B106" s="61"/>
      <c r="C106" s="22"/>
      <c r="D106" s="30"/>
      <c r="E106" s="59"/>
      <c r="F106" s="59"/>
      <c r="G106" s="12"/>
      <c r="H106" s="41"/>
      <c r="I106" s="41">
        <f>SUM(I91:I105)</f>
        <v>27091.639999999996</v>
      </c>
      <c r="J106" s="13"/>
      <c r="L106" s="2"/>
    </row>
    <row r="107" spans="1:12" ht="18.75" x14ac:dyDescent="0.3">
      <c r="A107" s="49" t="s">
        <v>74</v>
      </c>
      <c r="B107" s="50"/>
      <c r="C107" s="50"/>
      <c r="D107" s="50"/>
      <c r="E107" s="50"/>
      <c r="F107" s="50"/>
      <c r="G107" s="51"/>
      <c r="H107" s="19"/>
      <c r="I107" s="5"/>
      <c r="J107" s="13"/>
      <c r="L107" s="2"/>
    </row>
    <row r="108" spans="1:12" ht="37.5" x14ac:dyDescent="0.25">
      <c r="A108" s="9" t="s">
        <v>99</v>
      </c>
      <c r="B108" s="8"/>
      <c r="C108" s="4"/>
      <c r="D108" s="4" t="s">
        <v>133</v>
      </c>
      <c r="E108" s="31">
        <v>30</v>
      </c>
      <c r="F108" s="13">
        <v>30</v>
      </c>
      <c r="G108" s="13" t="s">
        <v>117</v>
      </c>
      <c r="H108" s="13">
        <v>191.32</v>
      </c>
      <c r="I108" s="13">
        <f>F108*H108</f>
        <v>5739.5999999999995</v>
      </c>
      <c r="J108" s="13" t="s">
        <v>118</v>
      </c>
      <c r="L108" s="2"/>
    </row>
    <row r="109" spans="1:12" ht="31.5" x14ac:dyDescent="0.25">
      <c r="A109" s="9"/>
      <c r="B109" s="8"/>
      <c r="C109" s="4"/>
      <c r="D109" s="15" t="s">
        <v>124</v>
      </c>
      <c r="E109" s="41" t="s">
        <v>144</v>
      </c>
      <c r="F109" s="41" t="s">
        <v>144</v>
      </c>
      <c r="G109" s="13" t="s">
        <v>30</v>
      </c>
      <c r="H109" s="41" t="s">
        <v>144</v>
      </c>
      <c r="I109" s="41" t="s">
        <v>144</v>
      </c>
      <c r="J109" s="13"/>
      <c r="L109" s="2"/>
    </row>
    <row r="110" spans="1:12" ht="18.75" x14ac:dyDescent="0.25">
      <c r="A110" s="9"/>
      <c r="B110" s="8"/>
      <c r="C110" s="4"/>
      <c r="D110" s="4" t="s">
        <v>116</v>
      </c>
      <c r="E110" s="41" t="s">
        <v>144</v>
      </c>
      <c r="F110" s="41" t="s">
        <v>144</v>
      </c>
      <c r="G110" s="13" t="s">
        <v>30</v>
      </c>
      <c r="H110" s="41" t="s">
        <v>144</v>
      </c>
      <c r="I110" s="41" t="s">
        <v>144</v>
      </c>
      <c r="J110" s="13"/>
      <c r="L110" s="2"/>
    </row>
    <row r="111" spans="1:12" ht="18.75" x14ac:dyDescent="0.25">
      <c r="A111" s="9"/>
      <c r="B111" s="8"/>
      <c r="C111" s="4"/>
      <c r="D111" s="4" t="s">
        <v>165</v>
      </c>
      <c r="E111" s="41" t="s">
        <v>144</v>
      </c>
      <c r="F111" s="41" t="s">
        <v>144</v>
      </c>
      <c r="G111" s="13" t="s">
        <v>30</v>
      </c>
      <c r="H111" s="41" t="s">
        <v>144</v>
      </c>
      <c r="I111" s="41" t="s">
        <v>144</v>
      </c>
      <c r="J111" s="13"/>
      <c r="L111" s="2"/>
    </row>
    <row r="112" spans="1:12" ht="18.75" x14ac:dyDescent="0.25">
      <c r="A112" s="9"/>
      <c r="B112" s="8"/>
      <c r="C112" s="4"/>
      <c r="D112" s="4" t="s">
        <v>201</v>
      </c>
      <c r="E112" s="41">
        <v>212</v>
      </c>
      <c r="F112" s="41">
        <f>E112</f>
        <v>212</v>
      </c>
      <c r="G112" s="13" t="s">
        <v>140</v>
      </c>
      <c r="H112" s="41">
        <v>51.49</v>
      </c>
      <c r="I112" s="41">
        <f>F112*H112</f>
        <v>10915.880000000001</v>
      </c>
      <c r="J112" s="13" t="s">
        <v>118</v>
      </c>
      <c r="L112" s="2"/>
    </row>
    <row r="113" spans="1:12" ht="18.75" x14ac:dyDescent="0.25">
      <c r="A113" s="9"/>
      <c r="B113" s="8"/>
      <c r="C113" s="4"/>
      <c r="D113" s="4" t="s">
        <v>202</v>
      </c>
      <c r="E113" s="41">
        <v>34</v>
      </c>
      <c r="F113" s="41">
        <f>E113</f>
        <v>34</v>
      </c>
      <c r="G113" s="13" t="s">
        <v>140</v>
      </c>
      <c r="H113" s="41">
        <v>49.2</v>
      </c>
      <c r="I113" s="41">
        <f>F113*H113</f>
        <v>1672.8000000000002</v>
      </c>
      <c r="J113" s="13" t="s">
        <v>118</v>
      </c>
      <c r="L113" s="2"/>
    </row>
    <row r="114" spans="1:12" ht="18.75" x14ac:dyDescent="0.25">
      <c r="A114" s="9" t="s">
        <v>22</v>
      </c>
      <c r="B114" s="8"/>
      <c r="C114" s="4"/>
      <c r="D114" s="4" t="s">
        <v>77</v>
      </c>
      <c r="E114" s="41" t="s">
        <v>144</v>
      </c>
      <c r="F114" s="41" t="s">
        <v>144</v>
      </c>
      <c r="G114" s="13" t="s">
        <v>30</v>
      </c>
      <c r="H114" s="41" t="s">
        <v>144</v>
      </c>
      <c r="I114" s="41" t="s">
        <v>144</v>
      </c>
      <c r="J114" s="13"/>
      <c r="L114" s="2"/>
    </row>
    <row r="115" spans="1:12" ht="18.75" x14ac:dyDescent="0.25">
      <c r="A115" s="60"/>
      <c r="B115" s="61"/>
      <c r="C115" s="22"/>
      <c r="D115" s="22"/>
      <c r="E115" s="59"/>
      <c r="F115" s="59"/>
      <c r="G115" s="31"/>
      <c r="H115" s="41"/>
      <c r="I115" s="41">
        <f>SUM(I108:I114)</f>
        <v>18328.28</v>
      </c>
      <c r="J115" s="13"/>
      <c r="L115" s="2"/>
    </row>
    <row r="116" spans="1:12" ht="18.75" x14ac:dyDescent="0.3">
      <c r="A116" s="49" t="s">
        <v>79</v>
      </c>
      <c r="B116" s="50"/>
      <c r="C116" s="50"/>
      <c r="D116" s="50"/>
      <c r="E116" s="50"/>
      <c r="F116" s="50"/>
      <c r="G116" s="51"/>
      <c r="H116" s="5"/>
      <c r="I116" s="5"/>
      <c r="J116" s="13"/>
      <c r="L116" s="2"/>
    </row>
    <row r="117" spans="1:12" ht="38.25" customHeight="1" x14ac:dyDescent="0.25">
      <c r="A117" s="9" t="s">
        <v>23</v>
      </c>
      <c r="B117" s="5"/>
      <c r="C117" s="4"/>
      <c r="D117" s="15" t="s">
        <v>146</v>
      </c>
      <c r="E117" s="41" t="s">
        <v>144</v>
      </c>
      <c r="F117" s="41" t="s">
        <v>144</v>
      </c>
      <c r="G117" s="13" t="s">
        <v>55</v>
      </c>
      <c r="H117" s="41" t="s">
        <v>144</v>
      </c>
      <c r="I117" s="41" t="s">
        <v>144</v>
      </c>
      <c r="J117" s="13"/>
      <c r="L117" s="2"/>
    </row>
    <row r="118" spans="1:12" ht="38.25" customHeight="1" x14ac:dyDescent="0.25">
      <c r="A118" s="9"/>
      <c r="B118" s="5"/>
      <c r="C118" s="4"/>
      <c r="D118" s="15" t="s">
        <v>176</v>
      </c>
      <c r="E118" s="41" t="s">
        <v>144</v>
      </c>
      <c r="F118" s="41" t="s">
        <v>144</v>
      </c>
      <c r="G118" s="13" t="s">
        <v>31</v>
      </c>
      <c r="H118" s="41" t="s">
        <v>144</v>
      </c>
      <c r="I118" s="41" t="s">
        <v>144</v>
      </c>
      <c r="J118" s="13"/>
      <c r="L118" s="2"/>
    </row>
    <row r="119" spans="1:12" ht="18.75" x14ac:dyDescent="0.25">
      <c r="A119" s="9" t="s">
        <v>24</v>
      </c>
      <c r="B119" s="5"/>
      <c r="C119" s="4"/>
      <c r="D119" s="4" t="s">
        <v>78</v>
      </c>
      <c r="E119" s="41" t="s">
        <v>144</v>
      </c>
      <c r="F119" s="41" t="s">
        <v>144</v>
      </c>
      <c r="G119" s="13" t="s">
        <v>55</v>
      </c>
      <c r="H119" s="41" t="s">
        <v>144</v>
      </c>
      <c r="I119" s="41" t="s">
        <v>144</v>
      </c>
      <c r="J119" s="13"/>
      <c r="L119" s="2"/>
    </row>
    <row r="120" spans="1:12" ht="31.5" x14ac:dyDescent="0.25">
      <c r="A120" s="9" t="s">
        <v>129</v>
      </c>
      <c r="B120" s="5"/>
      <c r="C120" s="4"/>
      <c r="D120" s="15" t="s">
        <v>159</v>
      </c>
      <c r="E120" s="41" t="s">
        <v>144</v>
      </c>
      <c r="F120" s="41" t="s">
        <v>144</v>
      </c>
      <c r="G120" s="13" t="s">
        <v>55</v>
      </c>
      <c r="H120" s="41" t="s">
        <v>144</v>
      </c>
      <c r="I120" s="41" t="s">
        <v>144</v>
      </c>
      <c r="J120" s="13"/>
      <c r="L120" s="2"/>
    </row>
    <row r="121" spans="1:12" ht="18.75" x14ac:dyDescent="0.25">
      <c r="A121" s="9"/>
      <c r="B121" s="5"/>
      <c r="C121" s="4"/>
      <c r="D121" s="15" t="s">
        <v>177</v>
      </c>
      <c r="E121" s="41" t="s">
        <v>144</v>
      </c>
      <c r="F121" s="41" t="s">
        <v>144</v>
      </c>
      <c r="G121" s="13" t="s">
        <v>155</v>
      </c>
      <c r="H121" s="41" t="s">
        <v>144</v>
      </c>
      <c r="I121" s="41" t="s">
        <v>144</v>
      </c>
      <c r="J121" s="13"/>
      <c r="L121" s="2"/>
    </row>
    <row r="122" spans="1:12" ht="31.5" x14ac:dyDescent="0.25">
      <c r="A122" s="9"/>
      <c r="B122" s="5"/>
      <c r="C122" s="4"/>
      <c r="D122" s="15" t="s">
        <v>130</v>
      </c>
      <c r="E122" s="41" t="s">
        <v>144</v>
      </c>
      <c r="F122" s="41" t="s">
        <v>144</v>
      </c>
      <c r="G122" s="13" t="s">
        <v>31</v>
      </c>
      <c r="H122" s="41" t="s">
        <v>144</v>
      </c>
      <c r="I122" s="41" t="s">
        <v>144</v>
      </c>
      <c r="J122" s="13"/>
      <c r="L122" s="2"/>
    </row>
    <row r="123" spans="1:12" ht="18.75" x14ac:dyDescent="0.25">
      <c r="A123" s="9"/>
      <c r="B123" s="5"/>
      <c r="C123" s="4"/>
      <c r="D123" s="15" t="s">
        <v>195</v>
      </c>
      <c r="E123" s="41">
        <v>1</v>
      </c>
      <c r="F123" s="41">
        <v>1</v>
      </c>
      <c r="G123" s="13" t="s">
        <v>55</v>
      </c>
      <c r="H123" s="41">
        <v>181.8</v>
      </c>
      <c r="I123" s="41">
        <f>F123*H123</f>
        <v>181.8</v>
      </c>
      <c r="J123" s="13" t="s">
        <v>118</v>
      </c>
      <c r="L123" s="2"/>
    </row>
    <row r="124" spans="1:12" ht="18.75" x14ac:dyDescent="0.25">
      <c r="A124" s="9"/>
      <c r="B124" s="5"/>
      <c r="C124" s="4"/>
      <c r="D124" s="15" t="s">
        <v>108</v>
      </c>
      <c r="E124" s="32">
        <v>11</v>
      </c>
      <c r="F124" s="13">
        <v>11</v>
      </c>
      <c r="G124" s="13" t="s">
        <v>55</v>
      </c>
      <c r="H124" s="13">
        <v>162.49</v>
      </c>
      <c r="I124" s="13">
        <f t="shared" ref="I124" si="7">F124*H124</f>
        <v>1787.39</v>
      </c>
      <c r="J124" s="13" t="s">
        <v>118</v>
      </c>
      <c r="L124" s="2"/>
    </row>
    <row r="125" spans="1:12" ht="18.75" x14ac:dyDescent="0.25">
      <c r="A125" s="9"/>
      <c r="B125" s="5"/>
      <c r="C125" s="4"/>
      <c r="D125" s="15" t="s">
        <v>145</v>
      </c>
      <c r="E125" s="41" t="s">
        <v>144</v>
      </c>
      <c r="F125" s="41" t="s">
        <v>144</v>
      </c>
      <c r="G125" s="13" t="s">
        <v>31</v>
      </c>
      <c r="H125" s="41" t="s">
        <v>144</v>
      </c>
      <c r="I125" s="41" t="s">
        <v>144</v>
      </c>
      <c r="J125" s="13"/>
      <c r="L125" s="2"/>
    </row>
    <row r="126" spans="1:12" ht="56.25" x14ac:dyDescent="0.25">
      <c r="A126" s="9" t="s">
        <v>109</v>
      </c>
      <c r="B126" s="5"/>
      <c r="C126" s="4"/>
      <c r="D126" s="15" t="s">
        <v>127</v>
      </c>
      <c r="E126" s="32">
        <v>18</v>
      </c>
      <c r="F126" s="13">
        <v>18</v>
      </c>
      <c r="G126" s="13" t="s">
        <v>110</v>
      </c>
      <c r="H126" s="13">
        <v>417.47</v>
      </c>
      <c r="I126" s="13">
        <f>F126*H126</f>
        <v>7514.4600000000009</v>
      </c>
      <c r="J126" s="13" t="s">
        <v>118</v>
      </c>
      <c r="L126" s="2"/>
    </row>
    <row r="127" spans="1:12" ht="18.75" x14ac:dyDescent="0.25">
      <c r="A127" s="60"/>
      <c r="B127" s="22"/>
      <c r="C127" s="22"/>
      <c r="D127" s="30"/>
      <c r="E127" s="62"/>
      <c r="F127" s="63"/>
      <c r="G127" s="31"/>
      <c r="H127" s="31"/>
      <c r="I127" s="13">
        <f>SUM(I123:I126)</f>
        <v>9483.6500000000015</v>
      </c>
      <c r="J127" s="13"/>
      <c r="L127" s="2"/>
    </row>
    <row r="128" spans="1:12" ht="18.75" x14ac:dyDescent="0.25">
      <c r="A128" s="56" t="s">
        <v>92</v>
      </c>
      <c r="B128" s="57"/>
      <c r="C128" s="57"/>
      <c r="D128" s="57"/>
      <c r="E128" s="57"/>
      <c r="F128" s="57"/>
      <c r="G128" s="58"/>
      <c r="H128" s="12"/>
      <c r="I128" s="5"/>
      <c r="J128" s="13"/>
      <c r="L128" s="2"/>
    </row>
    <row r="129" spans="1:12" ht="18.75" x14ac:dyDescent="0.25">
      <c r="A129" s="26"/>
      <c r="B129" s="27"/>
      <c r="C129" s="27"/>
      <c r="D129" s="36" t="s">
        <v>119</v>
      </c>
      <c r="E129" s="41">
        <v>1</v>
      </c>
      <c r="F129" s="41">
        <f>E129</f>
        <v>1</v>
      </c>
      <c r="G129" s="38" t="s">
        <v>31</v>
      </c>
      <c r="H129" s="41">
        <v>1069.4000000000001</v>
      </c>
      <c r="I129" s="41">
        <f>F129*H129</f>
        <v>1069.4000000000001</v>
      </c>
      <c r="J129" s="13" t="s">
        <v>157</v>
      </c>
      <c r="L129" s="2"/>
    </row>
    <row r="130" spans="1:12" ht="63" x14ac:dyDescent="0.25">
      <c r="A130" s="9" t="s">
        <v>90</v>
      </c>
      <c r="B130" s="22"/>
      <c r="C130" s="22"/>
      <c r="D130" s="23" t="s">
        <v>121</v>
      </c>
      <c r="E130" s="37">
        <v>422</v>
      </c>
      <c r="F130" s="13">
        <v>422</v>
      </c>
      <c r="G130" s="31" t="s">
        <v>91</v>
      </c>
      <c r="H130" s="31">
        <v>4.8</v>
      </c>
      <c r="I130" s="13">
        <f>F130*H130*12</f>
        <v>24307.199999999997</v>
      </c>
      <c r="J130" s="13" t="s">
        <v>118</v>
      </c>
      <c r="L130" s="2"/>
    </row>
    <row r="131" spans="1:12" ht="18.75" x14ac:dyDescent="0.25">
      <c r="A131" s="60"/>
      <c r="B131" s="22"/>
      <c r="C131" s="22"/>
      <c r="D131" s="30"/>
      <c r="E131" s="62"/>
      <c r="F131" s="63"/>
      <c r="G131" s="31"/>
      <c r="H131" s="31"/>
      <c r="I131" s="13">
        <f>SUM(I129:I130)</f>
        <v>25376.6</v>
      </c>
      <c r="J131" s="13"/>
      <c r="L131" s="2"/>
    </row>
    <row r="132" spans="1:12" ht="18.75" x14ac:dyDescent="0.3">
      <c r="A132" s="49" t="s">
        <v>80</v>
      </c>
      <c r="B132" s="50"/>
      <c r="C132" s="50"/>
      <c r="D132" s="50"/>
      <c r="E132" s="50"/>
      <c r="F132" s="50"/>
      <c r="G132" s="51"/>
      <c r="H132" s="19"/>
      <c r="I132" s="5"/>
      <c r="J132" s="13"/>
      <c r="L132" s="2"/>
    </row>
    <row r="133" spans="1:12" ht="46.5" customHeight="1" x14ac:dyDescent="0.3">
      <c r="A133" s="34" t="s">
        <v>135</v>
      </c>
      <c r="B133" s="24"/>
      <c r="C133" s="24"/>
      <c r="D133" s="35" t="s">
        <v>134</v>
      </c>
      <c r="E133" s="13">
        <v>144</v>
      </c>
      <c r="F133" s="13">
        <v>144</v>
      </c>
      <c r="G133" s="13" t="s">
        <v>143</v>
      </c>
      <c r="H133" s="13">
        <v>13</v>
      </c>
      <c r="I133" s="13">
        <f>F133*H133*3</f>
        <v>5616</v>
      </c>
      <c r="J133" s="13" t="s">
        <v>158</v>
      </c>
      <c r="L133" s="2"/>
    </row>
    <row r="134" spans="1:12" ht="18.75" x14ac:dyDescent="0.25">
      <c r="A134" s="9" t="s">
        <v>25</v>
      </c>
      <c r="B134" s="5"/>
      <c r="C134" s="4"/>
      <c r="D134" s="4" t="s">
        <v>76</v>
      </c>
      <c r="E134" s="41" t="s">
        <v>144</v>
      </c>
      <c r="F134" s="41" t="s">
        <v>144</v>
      </c>
      <c r="G134" s="14" t="s">
        <v>55</v>
      </c>
      <c r="H134" s="41" t="s">
        <v>144</v>
      </c>
      <c r="I134" s="41" t="s">
        <v>144</v>
      </c>
      <c r="J134" s="13"/>
      <c r="L134" s="2"/>
    </row>
    <row r="135" spans="1:12" ht="47.25" x14ac:dyDescent="0.25">
      <c r="A135" s="9" t="s">
        <v>26</v>
      </c>
      <c r="B135" s="5"/>
      <c r="C135" s="4"/>
      <c r="D135" s="15" t="s">
        <v>28</v>
      </c>
      <c r="E135" s="41" t="s">
        <v>144</v>
      </c>
      <c r="F135" s="41" t="s">
        <v>144</v>
      </c>
      <c r="G135" s="14" t="s">
        <v>55</v>
      </c>
      <c r="H135" s="41" t="s">
        <v>144</v>
      </c>
      <c r="I135" s="41" t="s">
        <v>144</v>
      </c>
      <c r="J135" s="13"/>
      <c r="L135" s="2"/>
    </row>
    <row r="136" spans="1:12" ht="31.5" x14ac:dyDescent="0.25">
      <c r="A136" s="9" t="s">
        <v>27</v>
      </c>
      <c r="B136" s="5"/>
      <c r="C136" s="4"/>
      <c r="D136" s="15" t="s">
        <v>75</v>
      </c>
      <c r="E136" s="41" t="s">
        <v>144</v>
      </c>
      <c r="F136" s="41" t="s">
        <v>144</v>
      </c>
      <c r="G136" s="14" t="s">
        <v>55</v>
      </c>
      <c r="H136" s="41" t="s">
        <v>144</v>
      </c>
      <c r="I136" s="41" t="s">
        <v>144</v>
      </c>
      <c r="J136" s="13"/>
      <c r="L136" s="2"/>
    </row>
    <row r="137" spans="1:12" ht="18.75" x14ac:dyDescent="0.25">
      <c r="A137" s="60"/>
      <c r="B137" s="22"/>
      <c r="C137" s="22"/>
      <c r="D137" s="30"/>
      <c r="E137" s="59"/>
      <c r="F137" s="59"/>
      <c r="G137" s="12"/>
      <c r="H137" s="64"/>
      <c r="I137" s="64">
        <f>SUM(I133:I136)</f>
        <v>5616</v>
      </c>
      <c r="J137" s="65"/>
      <c r="L137" s="2"/>
    </row>
    <row r="138" spans="1:12" ht="18.75" x14ac:dyDescent="0.3">
      <c r="A138" s="49" t="s">
        <v>85</v>
      </c>
      <c r="B138" s="50"/>
      <c r="C138" s="50"/>
      <c r="D138" s="50"/>
      <c r="E138" s="50"/>
      <c r="F138" s="50"/>
      <c r="G138" s="51"/>
      <c r="H138" s="2"/>
      <c r="I138" s="2"/>
      <c r="J138" s="2"/>
      <c r="K138" s="2"/>
      <c r="L138" s="2"/>
    </row>
    <row r="139" spans="1:12" ht="48" x14ac:dyDescent="0.3">
      <c r="A139" s="6" t="s">
        <v>67</v>
      </c>
      <c r="B139" s="6"/>
      <c r="C139" s="4"/>
      <c r="D139" s="15" t="s">
        <v>86</v>
      </c>
      <c r="E139" s="41" t="s">
        <v>144</v>
      </c>
      <c r="F139" s="41" t="s">
        <v>144</v>
      </c>
      <c r="G139" s="13" t="s">
        <v>30</v>
      </c>
      <c r="H139" s="41" t="s">
        <v>144</v>
      </c>
      <c r="I139" s="41" t="s">
        <v>144</v>
      </c>
      <c r="J139" s="5"/>
      <c r="L139" s="2"/>
    </row>
    <row r="140" spans="1:12" ht="32.25" x14ac:dyDescent="0.3">
      <c r="A140" s="28"/>
      <c r="B140" s="29"/>
      <c r="C140" s="22"/>
      <c r="D140" s="30" t="s">
        <v>111</v>
      </c>
      <c r="E140" s="41">
        <v>1</v>
      </c>
      <c r="F140" s="41">
        <v>1</v>
      </c>
      <c r="G140" s="13" t="s">
        <v>112</v>
      </c>
      <c r="H140" s="41">
        <v>7650</v>
      </c>
      <c r="I140" s="44">
        <f>F140*H140</f>
        <v>7650</v>
      </c>
      <c r="J140" s="39" t="s">
        <v>120</v>
      </c>
      <c r="L140" s="2"/>
    </row>
    <row r="141" spans="1:12" ht="18.75" x14ac:dyDescent="0.3">
      <c r="A141" s="28"/>
      <c r="B141" s="29"/>
      <c r="C141" s="22"/>
      <c r="D141" s="30"/>
      <c r="E141" s="59"/>
      <c r="F141" s="59"/>
      <c r="G141" s="31"/>
      <c r="H141" s="59"/>
      <c r="I141" s="66">
        <f>SUM(I140)</f>
        <v>7650</v>
      </c>
      <c r="J141" s="67"/>
      <c r="L141" s="2"/>
    </row>
    <row r="142" spans="1:12" ht="18.75" x14ac:dyDescent="0.3">
      <c r="A142" s="49" t="s">
        <v>100</v>
      </c>
      <c r="B142" s="50"/>
      <c r="C142" s="50"/>
      <c r="D142" s="50"/>
      <c r="E142" s="50"/>
      <c r="F142" s="50"/>
      <c r="G142" s="51"/>
      <c r="H142" s="49"/>
      <c r="I142" s="50"/>
      <c r="J142" s="50"/>
      <c r="L142" s="2"/>
    </row>
    <row r="143" spans="1:12" ht="32.25" x14ac:dyDescent="0.3">
      <c r="A143" s="34" t="s">
        <v>156</v>
      </c>
      <c r="B143" s="24"/>
      <c r="C143" s="24"/>
      <c r="D143" s="40" t="s">
        <v>137</v>
      </c>
      <c r="E143" s="13">
        <v>1</v>
      </c>
      <c r="F143" s="13">
        <v>1</v>
      </c>
      <c r="G143" s="13" t="s">
        <v>138</v>
      </c>
      <c r="H143" s="13">
        <v>800</v>
      </c>
      <c r="I143" s="13">
        <f t="shared" ref="I143:I146" si="8">F143*H143</f>
        <v>800</v>
      </c>
      <c r="J143" s="13" t="s">
        <v>126</v>
      </c>
      <c r="L143" s="2"/>
    </row>
    <row r="144" spans="1:12" ht="48" x14ac:dyDescent="0.3">
      <c r="A144" s="24"/>
      <c r="B144" s="24"/>
      <c r="C144" s="24"/>
      <c r="D144" s="40" t="s">
        <v>139</v>
      </c>
      <c r="E144" s="41" t="s">
        <v>144</v>
      </c>
      <c r="F144" s="41" t="s">
        <v>144</v>
      </c>
      <c r="G144" s="13" t="s">
        <v>140</v>
      </c>
      <c r="H144" s="41" t="s">
        <v>144</v>
      </c>
      <c r="I144" s="41" t="s">
        <v>144</v>
      </c>
      <c r="J144" s="13"/>
      <c r="L144" s="2"/>
    </row>
    <row r="145" spans="1:12" ht="32.25" x14ac:dyDescent="0.3">
      <c r="A145" s="24"/>
      <c r="B145" s="24"/>
      <c r="C145" s="24"/>
      <c r="D145" s="40" t="s">
        <v>141</v>
      </c>
      <c r="E145" s="13">
        <v>295</v>
      </c>
      <c r="F145" s="13">
        <v>295</v>
      </c>
      <c r="G145" s="13" t="s">
        <v>142</v>
      </c>
      <c r="H145" s="13">
        <v>35.450000000000003</v>
      </c>
      <c r="I145" s="13">
        <f t="shared" si="8"/>
        <v>10457.75</v>
      </c>
      <c r="J145" s="13" t="s">
        <v>126</v>
      </c>
      <c r="L145" s="2"/>
    </row>
    <row r="146" spans="1:12" ht="32.25" x14ac:dyDescent="0.3">
      <c r="A146" s="24"/>
      <c r="B146" s="24"/>
      <c r="C146" s="24"/>
      <c r="D146" s="40" t="s">
        <v>217</v>
      </c>
      <c r="E146" s="13">
        <v>20</v>
      </c>
      <c r="F146" s="13">
        <v>20</v>
      </c>
      <c r="G146" s="13" t="s">
        <v>30</v>
      </c>
      <c r="H146" s="13">
        <v>188.73</v>
      </c>
      <c r="I146" s="13">
        <f t="shared" si="8"/>
        <v>3774.6</v>
      </c>
      <c r="J146" s="13" t="s">
        <v>125</v>
      </c>
      <c r="L146" s="2"/>
    </row>
    <row r="147" spans="1:12" ht="32.25" x14ac:dyDescent="0.3">
      <c r="A147" s="34" t="s">
        <v>171</v>
      </c>
      <c r="B147" s="14"/>
      <c r="C147" s="14"/>
      <c r="D147" s="40" t="s">
        <v>216</v>
      </c>
      <c r="E147" s="13">
        <v>1</v>
      </c>
      <c r="F147" s="13">
        <f>E147</f>
        <v>1</v>
      </c>
      <c r="G147" s="13" t="s">
        <v>31</v>
      </c>
      <c r="H147" s="13">
        <v>10400</v>
      </c>
      <c r="I147" s="13">
        <f>F147*H147</f>
        <v>10400</v>
      </c>
      <c r="J147" s="14" t="s">
        <v>125</v>
      </c>
      <c r="L147" s="2"/>
    </row>
    <row r="148" spans="1:12" ht="18.75" x14ac:dyDescent="0.3">
      <c r="A148" s="34"/>
      <c r="B148" s="14"/>
      <c r="C148" s="14"/>
      <c r="D148" s="43"/>
      <c r="E148" s="14"/>
      <c r="F148" s="14"/>
      <c r="G148" s="38"/>
      <c r="H148" s="14"/>
      <c r="I148" s="14">
        <f>SUM(I143:I147)</f>
        <v>25432.35</v>
      </c>
      <c r="J148" s="14"/>
      <c r="L148" s="2"/>
    </row>
    <row r="149" spans="1:12" ht="15.75" x14ac:dyDescent="0.25">
      <c r="A149" s="68" t="s">
        <v>219</v>
      </c>
      <c r="B149" s="25"/>
      <c r="C149" s="25"/>
      <c r="D149" s="43"/>
      <c r="E149" s="13"/>
      <c r="F149" s="13"/>
      <c r="G149" s="38"/>
      <c r="H149" s="13"/>
      <c r="I149" s="69">
        <f>I15+I34+I48+I76+I89+I106+I115+I127+I131+I137+I141+I148</f>
        <v>634661.14319999993</v>
      </c>
      <c r="J149" s="14"/>
      <c r="K149" s="2"/>
      <c r="L149" s="2"/>
    </row>
    <row r="150" spans="1:12" ht="99.75" customHeight="1" x14ac:dyDescent="0.25">
      <c r="A150" s="46" t="s">
        <v>107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</sheetData>
  <mergeCells count="16">
    <mergeCell ref="A150:J150"/>
    <mergeCell ref="A2:J2"/>
    <mergeCell ref="A142:G142"/>
    <mergeCell ref="H142:J142"/>
    <mergeCell ref="I1:J1"/>
    <mergeCell ref="A90:G90"/>
    <mergeCell ref="A116:G116"/>
    <mergeCell ref="A138:G138"/>
    <mergeCell ref="A35:G35"/>
    <mergeCell ref="A16:G16"/>
    <mergeCell ref="A4:G4"/>
    <mergeCell ref="A128:G128"/>
    <mergeCell ref="A49:G49"/>
    <mergeCell ref="A77:G77"/>
    <mergeCell ref="A107:G107"/>
    <mergeCell ref="A132:G13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2023-03-06T05:47:11Z</dcterms:modified>
</cp:coreProperties>
</file>