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3" i="1" l="1"/>
  <c r="I162" i="1"/>
  <c r="I151" i="1"/>
  <c r="I145" i="1"/>
  <c r="I142" i="1"/>
  <c r="I124" i="1"/>
  <c r="I118" i="1"/>
  <c r="I113" i="1"/>
  <c r="I102" i="1"/>
  <c r="I88" i="1"/>
  <c r="I42" i="1"/>
  <c r="I15" i="1"/>
  <c r="I71" i="1" l="1"/>
  <c r="I100" i="1"/>
  <c r="I62" i="1"/>
  <c r="I61" i="1"/>
  <c r="H59" i="1"/>
  <c r="I59" i="1" s="1"/>
  <c r="I60" i="1"/>
  <c r="I133" i="1"/>
  <c r="H126" i="1"/>
  <c r="I126" i="1" s="1"/>
  <c r="I140" i="1"/>
  <c r="I139" i="1"/>
  <c r="I132" i="1"/>
  <c r="I131" i="1"/>
  <c r="I138" i="1"/>
  <c r="I137" i="1"/>
  <c r="I136" i="1"/>
  <c r="I80" i="1"/>
  <c r="I79" i="1"/>
  <c r="I33" i="1"/>
  <c r="I32" i="1"/>
  <c r="I158" i="1"/>
  <c r="I157" i="1"/>
  <c r="I58" i="1"/>
  <c r="I57" i="1"/>
  <c r="I56" i="1"/>
  <c r="I55" i="1"/>
  <c r="I128" i="1"/>
  <c r="I97" i="1"/>
  <c r="I77" i="1"/>
  <c r="I76" i="1"/>
  <c r="I70" i="1"/>
  <c r="I54" i="1"/>
  <c r="I75" i="1"/>
  <c r="I74" i="1"/>
  <c r="I69" i="1"/>
  <c r="I68" i="1"/>
  <c r="I85" i="1"/>
  <c r="I84" i="1"/>
  <c r="I67" i="1"/>
  <c r="I66" i="1"/>
  <c r="I73" i="1"/>
  <c r="I83" i="1"/>
  <c r="I82" i="1"/>
  <c r="I27" i="1"/>
  <c r="I26" i="1"/>
  <c r="I25" i="1"/>
  <c r="I24" i="1"/>
  <c r="I53" i="1"/>
  <c r="I52" i="1"/>
  <c r="I39" i="1"/>
  <c r="I65" i="1"/>
  <c r="I23" i="1"/>
  <c r="I22" i="1"/>
  <c r="I21" i="1"/>
  <c r="I20" i="1"/>
  <c r="I6" i="1"/>
  <c r="I51" i="1"/>
  <c r="I50" i="1"/>
  <c r="I49" i="1"/>
  <c r="I48" i="1"/>
  <c r="I47" i="1"/>
  <c r="I46" i="1"/>
  <c r="I109" i="1"/>
  <c r="I96" i="1"/>
  <c r="I108" i="1"/>
  <c r="I107" i="1"/>
  <c r="I106" i="1"/>
  <c r="I161" i="1"/>
  <c r="I160" i="1"/>
  <c r="I159" i="1"/>
  <c r="I95" i="1"/>
  <c r="I105" i="1"/>
  <c r="I111" i="1"/>
  <c r="I99" i="1"/>
  <c r="I156" i="1"/>
  <c r="I45" i="1"/>
  <c r="I120" i="1"/>
  <c r="I115" i="1"/>
  <c r="I104" i="1"/>
  <c r="I122" i="1"/>
  <c r="I121" i="1"/>
  <c r="I94" i="1"/>
  <c r="I93" i="1"/>
  <c r="I92" i="1"/>
  <c r="I91" i="1"/>
  <c r="I134" i="1"/>
  <c r="I130" i="1"/>
  <c r="I129" i="1"/>
  <c r="I147" i="1"/>
  <c r="I144" i="1"/>
</calcChain>
</file>

<file path=xl/sharedStrings.xml><?xml version="1.0" encoding="utf-8"?>
<sst xmlns="http://schemas.openxmlformats.org/spreadsheetml/2006/main" count="619" uniqueCount="230">
  <si>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</si>
  <si>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</si>
  <si>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</si>
  <si>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</si>
  <si>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</si>
  <si>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</si>
  <si>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</si>
  <si>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</si>
  <si>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</si>
  <si>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</si>
  <si>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</si>
  <si>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</si>
  <si>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</si>
  <si>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</si>
  <si>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</si>
  <si>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</si>
  <si>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</si>
  <si>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</si>
  <si>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</si>
  <si>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</si>
  <si>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</si>
  <si>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</si>
  <si>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</si>
  <si>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</si>
  <si>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</si>
  <si>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>светильники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</si>
  <si>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</si>
  <si>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</si>
  <si>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</si>
  <si>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</si>
  <si>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</si>
  <si>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выключатели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</si>
  <si>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</si>
  <si>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</si>
  <si>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</si>
  <si>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</si>
  <si>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</si>
  <si>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</si>
  <si>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</si>
  <si>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</si>
  <si>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</si>
  <si>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</si>
  <si>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</si>
  <si>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</si>
  <si>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</si>
  <si>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</si>
  <si>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</si>
  <si>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</si>
  <si>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</si>
  <si>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</si>
  <si>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</si>
  <si>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</si>
  <si>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</si>
  <si>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</si>
  <si>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</si>
  <si>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</si>
  <si>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</si>
  <si>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</si>
  <si>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</si>
  <si>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</si>
  <si>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</si>
  <si>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</si>
  <si>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</si>
  <si>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</si>
  <si>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</si>
  <si>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</si>
  <si>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</si>
  <si>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</si>
  <si>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</si>
  <si>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</si>
  <si>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</si>
  <si>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наличие и герметичность приборов отопления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</si>
  <si>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</si>
  <si>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</si>
  <si>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</si>
  <si>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</si>
  <si>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</si>
  <si>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</si>
  <si>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 герметичности, исправности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</si>
  <si>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</si>
  <si>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</si>
  <si>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</si>
  <si>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</si>
  <si>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</si>
  <si>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</si>
  <si>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</si>
  <si>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</si>
  <si>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</si>
  <si>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</si>
  <si>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</si>
  <si>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</si>
  <si>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</si>
  <si>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ремонт/частичная замена поврежденных участков, очистка от мусора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</si>
  <si>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</si>
  <si>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</si>
  <si>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</si>
  <si>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</si>
  <si>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</si>
  <si>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</si>
  <si>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</si>
  <si>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</si>
  <si>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</si>
  <si>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</si>
  <si>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</si>
  <si>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</si>
  <si>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</si>
  <si>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</si>
  <si>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восстановление температурно-влажностного режима, обработка от грызунов и насекомых, отсутствие захламления помещений</t>
  </si>
  <si>
    <t>ремонт и окраска дверей (восстановление фурнитуры и остекления)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</si>
  <si>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</si>
  <si>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</si>
  <si>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</si>
  <si>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</si>
  <si>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</si>
  <si>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</si>
  <si>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
Отчет о выполнении работ по текущему ремонту общего имущества 
в многоквартирном доме по адресу:г.Щёлково,ул.Комсомольская, дом 18 на 2022 г.
</t>
  </si>
  <si>
    <t>1,2,3,4 квартал</t>
  </si>
  <si>
    <t xml:space="preserve"> вентиляционные каналы</t>
  </si>
  <si>
    <t>периодическая проверка вентиляционных каналов</t>
  </si>
  <si>
    <t>каналов</t>
  </si>
  <si>
    <t>1,3,4квартал</t>
  </si>
  <si>
    <t>−</t>
  </si>
  <si>
    <t>лестничные клетки МОП</t>
  </si>
  <si>
    <t>2 квартал</t>
  </si>
  <si>
    <t>смена ламп светодиодных</t>
  </si>
  <si>
    <t>контроль исправности оборудования и силового предохранительного шкафа</t>
  </si>
  <si>
    <t>осмотр линий электрических сетей, арматуры и электрооборудования на л/клетках</t>
  </si>
  <si>
    <t>л/ клеток</t>
  </si>
  <si>
    <t>осмотр системы центрального отопления</t>
  </si>
  <si>
    <t>м2</t>
  </si>
  <si>
    <t>проверка герметичности,промывка и гидравлические испытания системы отопления до 50мм</t>
  </si>
  <si>
    <t>3 квартал</t>
  </si>
  <si>
    <t>проверка герметичности,промывка и гидравлические испытания системы отопления до 100мм</t>
  </si>
  <si>
    <t>установка хомутов диаметром трубопроводов до 100мм</t>
  </si>
  <si>
    <t>очистка канализационной сети внутренней</t>
  </si>
  <si>
    <t>водоотлив из подвала электрическими нососами</t>
  </si>
  <si>
    <t>м3</t>
  </si>
  <si>
    <t>осмотр системы водоотведения</t>
  </si>
  <si>
    <t>квартиры</t>
  </si>
  <si>
    <t xml:space="preserve">осмотр холодного водоснабжения </t>
  </si>
  <si>
    <t>осмотр горячего водоснабжения</t>
  </si>
  <si>
    <t>смена дверных приборов :петли</t>
  </si>
  <si>
    <t>лифт</t>
  </si>
  <si>
    <t>ремонт платы</t>
  </si>
  <si>
    <t xml:space="preserve"> смена кранов на шаровые краны диам.15,20мм</t>
  </si>
  <si>
    <t xml:space="preserve"> смена кранов на шаровые краны диам.15,32мм</t>
  </si>
  <si>
    <t>смена внутренних трубопроводов из стальных труб диам. 50мм</t>
  </si>
  <si>
    <t>врезка в действующие сети трубопроводов отопления и водоснабжения диам. 20мм</t>
  </si>
  <si>
    <t>1 врезка</t>
  </si>
  <si>
    <t>благоустройство</t>
  </si>
  <si>
    <t>механизированная обработка придомовой территории ПСС</t>
  </si>
  <si>
    <t>раз</t>
  </si>
  <si>
    <t>1,4 квартал</t>
  </si>
  <si>
    <t>услуги экскаватора-погрузчика,самосвала, погрузка и вывоз снега с придомовой территории</t>
  </si>
  <si>
    <t>механизированная уборка снега на придомовой территории</t>
  </si>
  <si>
    <t>мин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</si>
  <si>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</si>
  <si>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</si>
  <si>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соед.</t>
  </si>
  <si>
    <t>прокладка внутренних трубпроводов водоснабжения и отопления из полипропиленовых труб:диам. 32мм</t>
  </si>
  <si>
    <t>установка манометров</t>
  </si>
  <si>
    <t>смена сгонов у трубопроводов диам. 32мм</t>
  </si>
  <si>
    <t>сгон</t>
  </si>
  <si>
    <t>укрепление оконных и дверных коробок с конопаткой</t>
  </si>
  <si>
    <t>установка дверных полотен наружных кроме балконных</t>
  </si>
  <si>
    <t>смена дверных приборов:ручки-скобы</t>
  </si>
  <si>
    <t>установка дверного доводчика</t>
  </si>
  <si>
    <t>4 квартал</t>
  </si>
  <si>
    <t>усиление сварных швов наплавкой</t>
  </si>
  <si>
    <t>м шва</t>
  </si>
  <si>
    <t>демонтаж и монтаж двери металлической</t>
  </si>
  <si>
    <t>ремонт групповых щитков на лестничной клетке со сменой  автоматов</t>
  </si>
  <si>
    <t>смена светильников со светодиодными лампами</t>
  </si>
  <si>
    <t>демонтаж светильников</t>
  </si>
  <si>
    <t>светильник в подвесных потолках</t>
  </si>
  <si>
    <t>ремонт штукатурки фасадов</t>
  </si>
  <si>
    <t>огрунтовка ранее окрашенных фасадов под окраску</t>
  </si>
  <si>
    <t>окраска фасада</t>
  </si>
  <si>
    <t>улучшенная масляная окраска ранее окрашенных фасадов</t>
  </si>
  <si>
    <t>заделка технологических ниш фанерой</t>
  </si>
  <si>
    <t>окраска  акриловыми составами с лесов вручную по подготовленной поверхности(окраска подшивки козырька входа в подъезд)</t>
  </si>
  <si>
    <t>покрытие спиртовыми лаками по окрашиваемой поверхности заполнений дверных проемов за 2 раза(тамбурные двери)</t>
  </si>
  <si>
    <t>окраска масляными составами ранее окрашенных больших металлических поверхностей(кроме крыш) за 2 раза</t>
  </si>
  <si>
    <t>устройство вентилируемого фасада с облицовкой плитами из керамогранита без теплоизоляционного слоя</t>
  </si>
  <si>
    <t>устройство бетонных плитных крылец с заполнением швов цементным раствором</t>
  </si>
  <si>
    <t>резка тротуарной плитки толщиной 70мм угловой шлифовальной машиной</t>
  </si>
  <si>
    <t>1м реза</t>
  </si>
  <si>
    <t>уменьшать на каждые 10мм толщины плитки</t>
  </si>
  <si>
    <t>разборка бетонных оснований под полы на гравии</t>
  </si>
  <si>
    <t>устройство покрытий из керамогранитных плиток размером 30х30см</t>
  </si>
  <si>
    <t>устройство ограждений из полированной нержавеющей стали настенное в помещении на стене на лестничном марше до 1 посадочной площадки</t>
  </si>
  <si>
    <t>покрытие поверхностей грунтовкой глубокого проникновения за 1 раз стен кирпич</t>
  </si>
  <si>
    <t>штукатурка поверхностей внутри здания цементным раствором по камню или бетону улучшенная стен лифтового холла 2 этажа</t>
  </si>
  <si>
    <t>очистка вручную поверхности от красок потолков(пожарная лестница, холл квартирный или лифтовой,1 этаж)</t>
  </si>
  <si>
    <t>окраска водно-дисперсионными акриловыми составами улучшенная по штукатурке потолков(пожарная лестница,квартирны и лифтовой холлы,1 этаж)</t>
  </si>
  <si>
    <t>очистка вручную поверхности от красок стен(квартирные холлы)</t>
  </si>
  <si>
    <t>окраска водно-дисперсионными акриловыми составами улучшенная по штукатурке стен(квартирные холлы)</t>
  </si>
  <si>
    <t>очистка вручную поверхности от красок стен(лифтовые холлы,пожарная лестница)</t>
  </si>
  <si>
    <t>окраска водно-дисперсионными акриловыми составами с лесов вручную по подготволенной поверхности по кирпичу(лифтовые холлы,пожарная лестница)</t>
  </si>
  <si>
    <t>покрытие спиртовыми лаками по окрашиваемой поверхности заполнений дверных проемов за 2 раза</t>
  </si>
  <si>
    <t>улучшенная масляная окраска ранее окрашенных стен за 2 раза с расчисткой старой краски до 10% (сапожок)</t>
  </si>
  <si>
    <t>окраска масляными составами ранее окрашеных металлических решеток и оград без рельефа за 2 раза</t>
  </si>
  <si>
    <t>окраска масляными составами торцов лестничных маршей</t>
  </si>
  <si>
    <t>окраска масляными составами ранее окрашенных поверхностей труб стальных за 2 раза</t>
  </si>
  <si>
    <t>окраска масляными составами ранее окрашенных больших металллических поверхностей(кроме крыш) за 2 раза(электрические щитки)</t>
  </si>
  <si>
    <t>снятие дверных полотен</t>
  </si>
  <si>
    <t>снятие наличников</t>
  </si>
  <si>
    <t>м</t>
  </si>
  <si>
    <t>демонтаж дверных коробок в каменных стенах</t>
  </si>
  <si>
    <t>кор</t>
  </si>
  <si>
    <t>установка блоков в наружных и внутренних стенах, площадью проема до 3м2</t>
  </si>
  <si>
    <t>установка и крепление наличников</t>
  </si>
  <si>
    <t>оказание экспертно-консультативных услуг по проверке правильности составленной сметной документации на ремонт подъезда</t>
  </si>
  <si>
    <t>услуга</t>
  </si>
  <si>
    <t>оказание услуг по осуществлению строительного контроля при выполнении работ по ремонту подъезда</t>
  </si>
  <si>
    <t>устройство металлических ограждений с поручнями</t>
  </si>
  <si>
    <t>устройство металлических ограждений без поручня</t>
  </si>
  <si>
    <t>демонтаж приемного клапана мусоропровода</t>
  </si>
  <si>
    <t>монтаж приемного клапана мусоропровода</t>
  </si>
  <si>
    <t>короба пластмассовые шириной до 40см</t>
  </si>
  <si>
    <t>короба пластмассовые шириной до 12см</t>
  </si>
  <si>
    <t>смена светильников на светодиодные</t>
  </si>
  <si>
    <t>профиль перфорированный монтажный длиной 2м</t>
  </si>
  <si>
    <t>смена уплотнительной резины</t>
  </si>
  <si>
    <t>смена дверных приборов :шпингалеты</t>
  </si>
  <si>
    <t>смена дверных приборов :пружины</t>
  </si>
  <si>
    <t>декоративная отделка поверхности под шелк картами(коврами) клеевая</t>
  </si>
  <si>
    <t>1 квартал</t>
  </si>
  <si>
    <t>Всего: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</si>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</sst>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topLeftCell="A160" zoomScaleNormal="100" workbookViewId="0">
      <selection activeCell="A164" sqref="A164:J16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0" t="s">
        <v>104</v>
      </c>
      <c r="J1" s="60"/>
    </row>
    <row r="2" spans="1:12" ht="70.5" customHeight="1" x14ac:dyDescent="0.25">
      <c r="A2" s="55" t="s">
        <v>115</v>
      </c>
      <c r="B2" s="56"/>
      <c r="C2" s="56"/>
      <c r="D2" s="56"/>
      <c r="E2" s="56"/>
      <c r="F2" s="56"/>
      <c r="G2" s="56"/>
      <c r="H2" s="56"/>
      <c r="I2" s="56"/>
      <c r="J2" s="56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87</v>
      </c>
      <c r="B4" s="3"/>
      <c r="C4" s="3"/>
      <c r="D4" s="23" t="s">
        <v>110</v>
      </c>
      <c r="E4" s="23" t="s">
        <v>114</v>
      </c>
      <c r="F4" s="24" t="s">
        <v>112</v>
      </c>
      <c r="G4" s="24" t="s">
        <v>86</v>
      </c>
      <c r="H4" s="24" t="s">
        <v>85</v>
      </c>
      <c r="I4" s="24" t="s">
        <v>111</v>
      </c>
      <c r="J4" s="24" t="s">
        <v>113</v>
      </c>
      <c r="K4" s="2"/>
      <c r="L4" s="2"/>
    </row>
    <row r="5" spans="1:12" ht="18.75" x14ac:dyDescent="0.3">
      <c r="A5" s="61" t="s">
        <v>94</v>
      </c>
      <c r="B5" s="62"/>
      <c r="C5" s="62"/>
      <c r="D5" s="62"/>
      <c r="E5" s="62"/>
      <c r="F5" s="62"/>
      <c r="G5" s="63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92</v>
      </c>
      <c r="E6" s="31">
        <v>130</v>
      </c>
      <c r="F6" s="16">
        <v>130</v>
      </c>
      <c r="G6" s="16" t="s">
        <v>129</v>
      </c>
      <c r="H6" s="16">
        <v>1452.81</v>
      </c>
      <c r="I6" s="16">
        <f>F6*H6</f>
        <v>188865.3</v>
      </c>
      <c r="J6" s="16" t="s">
        <v>131</v>
      </c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41</v>
      </c>
      <c r="E7" s="30" t="s">
        <v>121</v>
      </c>
      <c r="F7" s="30" t="s">
        <v>121</v>
      </c>
      <c r="G7" s="16" t="s">
        <v>32</v>
      </c>
      <c r="H7" s="30" t="s">
        <v>121</v>
      </c>
      <c r="I7" s="30" t="s">
        <v>121</v>
      </c>
      <c r="J7" s="16"/>
      <c r="K7" s="2"/>
      <c r="L7" s="2"/>
    </row>
    <row r="8" spans="1:12" ht="28.5" customHeight="1" x14ac:dyDescent="0.3">
      <c r="A8" s="6" t="s">
        <v>2</v>
      </c>
      <c r="B8" s="5"/>
      <c r="C8" s="4"/>
      <c r="D8" s="18" t="s">
        <v>41</v>
      </c>
      <c r="E8" s="30" t="s">
        <v>121</v>
      </c>
      <c r="F8" s="30" t="s">
        <v>121</v>
      </c>
      <c r="G8" s="16" t="s">
        <v>32</v>
      </c>
      <c r="H8" s="30" t="s">
        <v>121</v>
      </c>
      <c r="I8" s="30" t="s">
        <v>121</v>
      </c>
      <c r="J8" s="16"/>
      <c r="K8" s="2"/>
      <c r="L8" s="2"/>
    </row>
    <row r="9" spans="1:12" ht="18.75" x14ac:dyDescent="0.3">
      <c r="A9" s="7" t="s">
        <v>3</v>
      </c>
      <c r="B9" s="5"/>
      <c r="C9" s="4"/>
      <c r="D9" s="18" t="s">
        <v>40</v>
      </c>
      <c r="E9" s="30" t="s">
        <v>121</v>
      </c>
      <c r="F9" s="30" t="s">
        <v>121</v>
      </c>
      <c r="G9" s="16" t="s">
        <v>32</v>
      </c>
      <c r="H9" s="30" t="s">
        <v>121</v>
      </c>
      <c r="I9" s="30" t="s">
        <v>121</v>
      </c>
      <c r="J9" s="16"/>
      <c r="K9" s="2"/>
      <c r="L9" s="2"/>
    </row>
    <row r="10" spans="1:12" ht="32.25" x14ac:dyDescent="0.3">
      <c r="A10" s="6" t="s">
        <v>4</v>
      </c>
      <c r="B10" s="5"/>
      <c r="C10" s="4"/>
      <c r="D10" s="18" t="s">
        <v>39</v>
      </c>
      <c r="E10" s="30" t="s">
        <v>121</v>
      </c>
      <c r="F10" s="30" t="s">
        <v>121</v>
      </c>
      <c r="G10" s="16" t="s">
        <v>32</v>
      </c>
      <c r="H10" s="30" t="s">
        <v>121</v>
      </c>
      <c r="I10" s="30" t="s">
        <v>121</v>
      </c>
      <c r="J10" s="16"/>
      <c r="K10" s="2"/>
      <c r="L10" s="2"/>
    </row>
    <row r="11" spans="1:12" ht="18.75" x14ac:dyDescent="0.3">
      <c r="A11" s="6" t="s">
        <v>5</v>
      </c>
      <c r="B11" s="5"/>
      <c r="C11" s="4"/>
      <c r="D11" s="4" t="s">
        <v>93</v>
      </c>
      <c r="E11" s="30" t="s">
        <v>121</v>
      </c>
      <c r="F11" s="30" t="s">
        <v>121</v>
      </c>
      <c r="G11" s="16" t="s">
        <v>33</v>
      </c>
      <c r="H11" s="30" t="s">
        <v>121</v>
      </c>
      <c r="I11" s="30" t="s">
        <v>121</v>
      </c>
      <c r="J11" s="16"/>
      <c r="K11" s="2"/>
      <c r="L11" s="2"/>
    </row>
    <row r="12" spans="1:12" ht="37.5" x14ac:dyDescent="0.3">
      <c r="A12" s="6" t="s">
        <v>6</v>
      </c>
      <c r="B12" s="5"/>
      <c r="C12" s="4"/>
      <c r="D12" s="4" t="s">
        <v>38</v>
      </c>
      <c r="E12" s="30" t="s">
        <v>121</v>
      </c>
      <c r="F12" s="30" t="s">
        <v>121</v>
      </c>
      <c r="G12" s="16" t="s">
        <v>33</v>
      </c>
      <c r="H12" s="30" t="s">
        <v>121</v>
      </c>
      <c r="I12" s="30" t="s">
        <v>121</v>
      </c>
      <c r="J12" s="16"/>
      <c r="K12" s="2"/>
      <c r="L12" s="2"/>
    </row>
    <row r="13" spans="1:12" ht="32.25" x14ac:dyDescent="0.3">
      <c r="A13" s="6" t="s">
        <v>66</v>
      </c>
      <c r="B13" s="5"/>
      <c r="C13" s="4"/>
      <c r="D13" s="18" t="s">
        <v>55</v>
      </c>
      <c r="E13" s="30" t="s">
        <v>121</v>
      </c>
      <c r="F13" s="30" t="s">
        <v>121</v>
      </c>
      <c r="G13" s="16" t="s">
        <v>32</v>
      </c>
      <c r="H13" s="30" t="s">
        <v>121</v>
      </c>
      <c r="I13" s="30" t="s">
        <v>121</v>
      </c>
      <c r="J13" s="16"/>
      <c r="L13" s="2"/>
    </row>
    <row r="14" spans="1:12" ht="27" customHeight="1" x14ac:dyDescent="0.3">
      <c r="A14" s="6" t="s">
        <v>7</v>
      </c>
      <c r="B14" s="5"/>
      <c r="C14" s="4"/>
      <c r="D14" s="18" t="s">
        <v>36</v>
      </c>
      <c r="E14" s="30" t="s">
        <v>121</v>
      </c>
      <c r="F14" s="30" t="s">
        <v>121</v>
      </c>
      <c r="G14" s="16" t="s">
        <v>32</v>
      </c>
      <c r="H14" s="30" t="s">
        <v>121</v>
      </c>
      <c r="I14" s="30" t="s">
        <v>121</v>
      </c>
      <c r="J14" s="16"/>
      <c r="K14" s="2"/>
      <c r="L14" s="2"/>
    </row>
    <row r="15" spans="1:12" ht="27" customHeight="1" x14ac:dyDescent="0.3">
      <c r="A15" s="42"/>
      <c r="B15" s="25"/>
      <c r="C15" s="25"/>
      <c r="D15" s="43"/>
      <c r="E15" s="44"/>
      <c r="F15" s="44"/>
      <c r="G15" s="33"/>
      <c r="H15" s="30"/>
      <c r="I15" s="30">
        <f>SUM(I6:I14)</f>
        <v>188865.3</v>
      </c>
      <c r="J15" s="16"/>
      <c r="K15" s="2"/>
      <c r="L15" s="2"/>
    </row>
    <row r="16" spans="1:12" ht="18.75" x14ac:dyDescent="0.3">
      <c r="A16" s="61" t="s">
        <v>59</v>
      </c>
      <c r="B16" s="62"/>
      <c r="C16" s="62"/>
      <c r="D16" s="62"/>
      <c r="E16" s="62"/>
      <c r="F16" s="62"/>
      <c r="G16" s="63"/>
      <c r="H16" s="17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103</v>
      </c>
      <c r="E17" s="30" t="s">
        <v>121</v>
      </c>
      <c r="F17" s="30" t="s">
        <v>121</v>
      </c>
      <c r="G17" s="16" t="s">
        <v>57</v>
      </c>
      <c r="H17" s="30" t="s">
        <v>121</v>
      </c>
      <c r="I17" s="30" t="s">
        <v>121</v>
      </c>
      <c r="J17" s="16"/>
      <c r="L17" s="2"/>
    </row>
    <row r="18" spans="1:12" ht="18.75" x14ac:dyDescent="0.3">
      <c r="A18" s="6" t="s">
        <v>13</v>
      </c>
      <c r="B18" s="5"/>
      <c r="C18" s="4"/>
      <c r="D18" s="4" t="s">
        <v>44</v>
      </c>
      <c r="E18" s="30" t="s">
        <v>121</v>
      </c>
      <c r="F18" s="30" t="s">
        <v>121</v>
      </c>
      <c r="G18" s="16" t="s">
        <v>56</v>
      </c>
      <c r="H18" s="30" t="s">
        <v>121</v>
      </c>
      <c r="I18" s="30" t="s">
        <v>121</v>
      </c>
      <c r="J18" s="16"/>
      <c r="L18" s="2"/>
    </row>
    <row r="19" spans="1:12" ht="18.75" x14ac:dyDescent="0.3">
      <c r="A19" s="6" t="s">
        <v>9</v>
      </c>
      <c r="B19" s="5"/>
      <c r="C19" s="4"/>
      <c r="D19" s="4" t="s">
        <v>37</v>
      </c>
      <c r="E19" s="30" t="s">
        <v>121</v>
      </c>
      <c r="F19" s="30" t="s">
        <v>121</v>
      </c>
      <c r="G19" s="16" t="s">
        <v>56</v>
      </c>
      <c r="H19" s="30" t="s">
        <v>121</v>
      </c>
      <c r="I19" s="30" t="s">
        <v>121</v>
      </c>
      <c r="J19" s="16"/>
      <c r="K19" s="2"/>
      <c r="L19" s="2"/>
    </row>
    <row r="20" spans="1:12" ht="18.75" x14ac:dyDescent="0.3">
      <c r="A20" s="6"/>
      <c r="B20" s="5"/>
      <c r="C20" s="4"/>
      <c r="D20" s="4" t="s">
        <v>175</v>
      </c>
      <c r="E20" s="33">
        <v>16.5</v>
      </c>
      <c r="F20" s="16">
        <v>16.5</v>
      </c>
      <c r="G20" s="16" t="s">
        <v>129</v>
      </c>
      <c r="H20" s="16">
        <v>2024.44</v>
      </c>
      <c r="I20" s="16">
        <f t="shared" ref="I20:I27" si="0">F20*H20</f>
        <v>33403.26</v>
      </c>
      <c r="J20" s="16" t="s">
        <v>131</v>
      </c>
      <c r="K20" s="2"/>
      <c r="L20" s="2"/>
    </row>
    <row r="21" spans="1:12" ht="32.25" x14ac:dyDescent="0.3">
      <c r="A21" s="6"/>
      <c r="B21" s="5"/>
      <c r="C21" s="4"/>
      <c r="D21" s="18" t="s">
        <v>176</v>
      </c>
      <c r="E21" s="33">
        <v>329.02</v>
      </c>
      <c r="F21" s="16">
        <v>329.02</v>
      </c>
      <c r="G21" s="16" t="s">
        <v>129</v>
      </c>
      <c r="H21" s="16">
        <v>62.44</v>
      </c>
      <c r="I21" s="36">
        <f t="shared" si="0"/>
        <v>20544.0088</v>
      </c>
      <c r="J21" s="16" t="s">
        <v>131</v>
      </c>
      <c r="K21" s="2"/>
      <c r="L21" s="2"/>
    </row>
    <row r="22" spans="1:12" ht="18.75" x14ac:dyDescent="0.3">
      <c r="A22" s="6"/>
      <c r="B22" s="5"/>
      <c r="C22" s="4"/>
      <c r="D22" s="4" t="s">
        <v>177</v>
      </c>
      <c r="E22" s="33">
        <v>329.02</v>
      </c>
      <c r="F22" s="16">
        <v>329.02</v>
      </c>
      <c r="G22" s="16" t="s">
        <v>129</v>
      </c>
      <c r="H22" s="16">
        <v>288.81</v>
      </c>
      <c r="I22" s="36">
        <f t="shared" si="0"/>
        <v>95024.266199999998</v>
      </c>
      <c r="J22" s="16" t="s">
        <v>131</v>
      </c>
      <c r="K22" s="2"/>
      <c r="L22" s="2"/>
    </row>
    <row r="23" spans="1:12" ht="32.25" x14ac:dyDescent="0.3">
      <c r="A23" s="6"/>
      <c r="B23" s="5"/>
      <c r="C23" s="4"/>
      <c r="D23" s="18" t="s">
        <v>178</v>
      </c>
      <c r="E23" s="33">
        <v>6.2</v>
      </c>
      <c r="F23" s="16">
        <v>6.2</v>
      </c>
      <c r="G23" s="16" t="s">
        <v>129</v>
      </c>
      <c r="H23" s="16">
        <v>310.42</v>
      </c>
      <c r="I23" s="36">
        <f t="shared" si="0"/>
        <v>1924.604</v>
      </c>
      <c r="J23" s="16" t="s">
        <v>131</v>
      </c>
      <c r="K23" s="2"/>
      <c r="L23" s="2"/>
    </row>
    <row r="24" spans="1:12" ht="48" x14ac:dyDescent="0.3">
      <c r="A24" s="6"/>
      <c r="B24" s="5"/>
      <c r="C24" s="4"/>
      <c r="D24" s="18" t="s">
        <v>183</v>
      </c>
      <c r="E24" s="33">
        <v>25.3</v>
      </c>
      <c r="F24" s="16">
        <v>25.3</v>
      </c>
      <c r="G24" s="16" t="s">
        <v>129</v>
      </c>
      <c r="H24" s="16">
        <v>3130.18</v>
      </c>
      <c r="I24" s="36">
        <f t="shared" si="0"/>
        <v>79193.554000000004</v>
      </c>
      <c r="J24" s="16" t="s">
        <v>131</v>
      </c>
      <c r="K24" s="2"/>
      <c r="L24" s="2"/>
    </row>
    <row r="25" spans="1:12" ht="32.25" x14ac:dyDescent="0.3">
      <c r="A25" s="6"/>
      <c r="B25" s="5"/>
      <c r="C25" s="4"/>
      <c r="D25" s="18" t="s">
        <v>184</v>
      </c>
      <c r="E25" s="33">
        <v>13</v>
      </c>
      <c r="F25" s="16">
        <v>13</v>
      </c>
      <c r="G25" s="16" t="s">
        <v>129</v>
      </c>
      <c r="H25" s="16">
        <v>891.28</v>
      </c>
      <c r="I25" s="16">
        <f t="shared" si="0"/>
        <v>11586.64</v>
      </c>
      <c r="J25" s="16" t="s">
        <v>131</v>
      </c>
      <c r="K25" s="2"/>
      <c r="L25" s="2"/>
    </row>
    <row r="26" spans="1:12" ht="32.25" x14ac:dyDescent="0.3">
      <c r="A26" s="6"/>
      <c r="B26" s="5"/>
      <c r="C26" s="4"/>
      <c r="D26" s="18" t="s">
        <v>185</v>
      </c>
      <c r="E26" s="33">
        <v>10</v>
      </c>
      <c r="F26" s="16">
        <v>10</v>
      </c>
      <c r="G26" s="16" t="s">
        <v>186</v>
      </c>
      <c r="H26" s="16">
        <v>677.3</v>
      </c>
      <c r="I26" s="16">
        <f t="shared" si="0"/>
        <v>6773</v>
      </c>
      <c r="J26" s="16" t="s">
        <v>131</v>
      </c>
      <c r="K26" s="2"/>
      <c r="L26" s="2"/>
    </row>
    <row r="27" spans="1:12" ht="18.75" x14ac:dyDescent="0.3">
      <c r="A27" s="6"/>
      <c r="B27" s="5"/>
      <c r="C27" s="4"/>
      <c r="D27" s="18" t="s">
        <v>187</v>
      </c>
      <c r="E27" s="33">
        <v>-10</v>
      </c>
      <c r="F27" s="16">
        <v>-10</v>
      </c>
      <c r="G27" s="16" t="s">
        <v>186</v>
      </c>
      <c r="H27" s="16">
        <v>175.38</v>
      </c>
      <c r="I27" s="16">
        <f t="shared" si="0"/>
        <v>-1753.8</v>
      </c>
      <c r="J27" s="16" t="s">
        <v>131</v>
      </c>
      <c r="K27" s="2"/>
      <c r="L27" s="2"/>
    </row>
    <row r="28" spans="1:12" ht="18.75" x14ac:dyDescent="0.3">
      <c r="A28" s="6" t="s">
        <v>10</v>
      </c>
      <c r="B28" s="5"/>
      <c r="C28" s="4"/>
      <c r="D28" s="4" t="s">
        <v>35</v>
      </c>
      <c r="E28" s="30" t="s">
        <v>121</v>
      </c>
      <c r="F28" s="30" t="s">
        <v>121</v>
      </c>
      <c r="G28" s="16" t="s">
        <v>56</v>
      </c>
      <c r="H28" s="30" t="s">
        <v>121</v>
      </c>
      <c r="I28" s="30" t="s">
        <v>121</v>
      </c>
      <c r="J28" s="16"/>
      <c r="K28" s="2"/>
      <c r="L28" s="2"/>
    </row>
    <row r="29" spans="1:12" ht="18.75" x14ac:dyDescent="0.3">
      <c r="A29" s="6" t="s">
        <v>11</v>
      </c>
      <c r="B29" s="5"/>
      <c r="C29" s="4"/>
      <c r="D29" s="4" t="s">
        <v>42</v>
      </c>
      <c r="E29" s="30" t="s">
        <v>121</v>
      </c>
      <c r="F29" s="30" t="s">
        <v>121</v>
      </c>
      <c r="G29" s="16" t="s">
        <v>56</v>
      </c>
      <c r="H29" s="30" t="s">
        <v>121</v>
      </c>
      <c r="I29" s="30" t="s">
        <v>121</v>
      </c>
      <c r="J29" s="16"/>
      <c r="K29" s="2"/>
      <c r="L29" s="2"/>
    </row>
    <row r="30" spans="1:12" ht="18.75" x14ac:dyDescent="0.3">
      <c r="A30" s="6" t="s">
        <v>8</v>
      </c>
      <c r="B30" s="5"/>
      <c r="C30" s="4"/>
      <c r="D30" s="4" t="s">
        <v>34</v>
      </c>
      <c r="E30" s="30" t="s">
        <v>121</v>
      </c>
      <c r="F30" s="30" t="s">
        <v>121</v>
      </c>
      <c r="G30" s="16" t="s">
        <v>32</v>
      </c>
      <c r="H30" s="30" t="s">
        <v>121</v>
      </c>
      <c r="I30" s="30" t="s">
        <v>121</v>
      </c>
      <c r="J30" s="16"/>
      <c r="K30" s="2"/>
      <c r="L30" s="2"/>
    </row>
    <row r="31" spans="1:12" ht="24.75" customHeight="1" x14ac:dyDescent="0.3">
      <c r="A31" s="6" t="s">
        <v>12</v>
      </c>
      <c r="B31" s="5"/>
      <c r="C31" s="4"/>
      <c r="D31" s="18" t="s">
        <v>43</v>
      </c>
      <c r="E31" s="30" t="s">
        <v>121</v>
      </c>
      <c r="F31" s="30" t="s">
        <v>121</v>
      </c>
      <c r="G31" s="16" t="s">
        <v>56</v>
      </c>
      <c r="H31" s="30" t="s">
        <v>121</v>
      </c>
      <c r="I31" s="30" t="s">
        <v>121</v>
      </c>
      <c r="J31" s="16"/>
      <c r="K31" s="2"/>
      <c r="L31" s="2"/>
    </row>
    <row r="32" spans="1:12" ht="41.25" customHeight="1" x14ac:dyDescent="0.3">
      <c r="A32" s="6"/>
      <c r="B32" s="5"/>
      <c r="C32" s="4"/>
      <c r="D32" s="18" t="s">
        <v>215</v>
      </c>
      <c r="E32" s="31">
        <v>6</v>
      </c>
      <c r="F32" s="16">
        <v>6</v>
      </c>
      <c r="G32" s="16" t="s">
        <v>207</v>
      </c>
      <c r="H32" s="16">
        <v>4001.13</v>
      </c>
      <c r="I32" s="16">
        <f>F32*H32</f>
        <v>24006.78</v>
      </c>
      <c r="J32" s="16" t="s">
        <v>131</v>
      </c>
      <c r="K32" s="2"/>
      <c r="L32" s="2"/>
    </row>
    <row r="33" spans="1:12" ht="24.75" customHeight="1" x14ac:dyDescent="0.3">
      <c r="A33" s="6"/>
      <c r="B33" s="5"/>
      <c r="C33" s="4"/>
      <c r="D33" s="18" t="s">
        <v>216</v>
      </c>
      <c r="E33" s="31">
        <v>6</v>
      </c>
      <c r="F33" s="16">
        <v>6</v>
      </c>
      <c r="G33" s="16" t="s">
        <v>207</v>
      </c>
      <c r="H33" s="16">
        <v>-2631.57</v>
      </c>
      <c r="I33" s="16">
        <f>F33*H33</f>
        <v>-15789.420000000002</v>
      </c>
      <c r="J33" s="16" t="s">
        <v>131</v>
      </c>
      <c r="K33" s="2"/>
      <c r="L33" s="2"/>
    </row>
    <row r="34" spans="1:12" ht="32.25" x14ac:dyDescent="0.3">
      <c r="A34" s="6" t="s">
        <v>58</v>
      </c>
      <c r="B34" s="5"/>
      <c r="C34" s="4"/>
      <c r="D34" s="18" t="s">
        <v>102</v>
      </c>
      <c r="E34" s="30" t="s">
        <v>121</v>
      </c>
      <c r="F34" s="30" t="s">
        <v>121</v>
      </c>
      <c r="G34" s="16" t="s">
        <v>56</v>
      </c>
      <c r="H34" s="30" t="s">
        <v>121</v>
      </c>
      <c r="I34" s="30" t="s">
        <v>121</v>
      </c>
      <c r="J34" s="16"/>
      <c r="L34" s="2"/>
    </row>
    <row r="35" spans="1:12" ht="32.25" x14ac:dyDescent="0.3">
      <c r="A35" s="6" t="s">
        <v>60</v>
      </c>
      <c r="B35" s="5"/>
      <c r="C35" s="4"/>
      <c r="D35" s="18" t="s">
        <v>101</v>
      </c>
      <c r="E35" s="30" t="s">
        <v>121</v>
      </c>
      <c r="F35" s="30" t="s">
        <v>121</v>
      </c>
      <c r="G35" s="16" t="s">
        <v>56</v>
      </c>
      <c r="H35" s="30" t="s">
        <v>121</v>
      </c>
      <c r="I35" s="30" t="s">
        <v>121</v>
      </c>
      <c r="J35" s="16"/>
      <c r="L35" s="2"/>
    </row>
    <row r="36" spans="1:12" ht="32.25" x14ac:dyDescent="0.3">
      <c r="A36" s="6" t="s">
        <v>14</v>
      </c>
      <c r="B36" s="5"/>
      <c r="C36" s="4"/>
      <c r="D36" s="18" t="s">
        <v>100</v>
      </c>
      <c r="E36" s="30" t="s">
        <v>121</v>
      </c>
      <c r="F36" s="30" t="s">
        <v>121</v>
      </c>
      <c r="G36" s="16" t="s">
        <v>57</v>
      </c>
      <c r="H36" s="30" t="s">
        <v>121</v>
      </c>
      <c r="I36" s="30" t="s">
        <v>121</v>
      </c>
      <c r="J36" s="16"/>
      <c r="L36" s="2"/>
    </row>
    <row r="37" spans="1:12" ht="18.75" x14ac:dyDescent="0.3">
      <c r="A37" s="6" t="s">
        <v>15</v>
      </c>
      <c r="B37" s="5"/>
      <c r="C37" s="4"/>
      <c r="D37" s="4" t="s">
        <v>45</v>
      </c>
      <c r="E37" s="30" t="s">
        <v>121</v>
      </c>
      <c r="F37" s="30" t="s">
        <v>121</v>
      </c>
      <c r="G37" s="16" t="s">
        <v>57</v>
      </c>
      <c r="H37" s="30" t="s">
        <v>121</v>
      </c>
      <c r="I37" s="30" t="s">
        <v>121</v>
      </c>
      <c r="J37" s="16"/>
      <c r="L37" s="2"/>
    </row>
    <row r="38" spans="1:12" ht="18.75" x14ac:dyDescent="0.3">
      <c r="A38" s="6" t="s">
        <v>16</v>
      </c>
      <c r="B38" s="5"/>
      <c r="C38" s="4"/>
      <c r="D38" s="4" t="s">
        <v>46</v>
      </c>
      <c r="E38" s="30" t="s">
        <v>121</v>
      </c>
      <c r="F38" s="30" t="s">
        <v>121</v>
      </c>
      <c r="G38" s="16" t="s">
        <v>56</v>
      </c>
      <c r="H38" s="30" t="s">
        <v>121</v>
      </c>
      <c r="I38" s="30" t="s">
        <v>121</v>
      </c>
      <c r="J38" s="16"/>
      <c r="L38" s="2"/>
    </row>
    <row r="39" spans="1:12" ht="63.75" x14ac:dyDescent="0.3">
      <c r="A39" s="6"/>
      <c r="B39" s="5"/>
      <c r="C39" s="4"/>
      <c r="D39" s="18" t="s">
        <v>180</v>
      </c>
      <c r="E39" s="33">
        <v>12</v>
      </c>
      <c r="F39" s="16">
        <v>12</v>
      </c>
      <c r="G39" s="16" t="s">
        <v>129</v>
      </c>
      <c r="H39" s="16">
        <v>166.53</v>
      </c>
      <c r="I39" s="16">
        <f>F39*H39</f>
        <v>1998.3600000000001</v>
      </c>
      <c r="J39" s="16" t="s">
        <v>131</v>
      </c>
      <c r="L39" s="2"/>
    </row>
    <row r="40" spans="1:12" ht="18.75" x14ac:dyDescent="0.3">
      <c r="A40" s="6" t="s">
        <v>17</v>
      </c>
      <c r="B40" s="5"/>
      <c r="C40" s="4"/>
      <c r="D40" s="4" t="s">
        <v>47</v>
      </c>
      <c r="E40" s="30" t="s">
        <v>121</v>
      </c>
      <c r="F40" s="30" t="s">
        <v>121</v>
      </c>
      <c r="G40" s="16" t="s">
        <v>32</v>
      </c>
      <c r="H40" s="30" t="s">
        <v>121</v>
      </c>
      <c r="I40" s="30" t="s">
        <v>121</v>
      </c>
      <c r="J40" s="16"/>
      <c r="L40" s="2"/>
    </row>
    <row r="41" spans="1:12" ht="18.75" x14ac:dyDescent="0.3">
      <c r="A41" s="6" t="s">
        <v>18</v>
      </c>
      <c r="B41" s="5"/>
      <c r="C41" s="4"/>
      <c r="D41" s="4" t="s">
        <v>48</v>
      </c>
      <c r="E41" s="30" t="s">
        <v>121</v>
      </c>
      <c r="F41" s="30" t="s">
        <v>121</v>
      </c>
      <c r="G41" s="16" t="s">
        <v>57</v>
      </c>
      <c r="H41" s="30" t="s">
        <v>121</v>
      </c>
      <c r="I41" s="30" t="s">
        <v>121</v>
      </c>
      <c r="J41" s="16"/>
      <c r="L41" s="2"/>
    </row>
    <row r="42" spans="1:12" ht="18.75" x14ac:dyDescent="0.3">
      <c r="A42" s="42"/>
      <c r="B42" s="25"/>
      <c r="C42" s="25"/>
      <c r="D42" s="25"/>
      <c r="E42" s="44"/>
      <c r="F42" s="44"/>
      <c r="G42" s="33"/>
      <c r="H42" s="30"/>
      <c r="I42" s="37">
        <f>SUM(I20:I41)</f>
        <v>256911.25299999994</v>
      </c>
      <c r="J42" s="16"/>
      <c r="L42" s="2"/>
    </row>
    <row r="43" spans="1:12" ht="24" customHeight="1" x14ac:dyDescent="0.3">
      <c r="A43" s="61" t="s">
        <v>91</v>
      </c>
      <c r="B43" s="62"/>
      <c r="C43" s="62"/>
      <c r="D43" s="62"/>
      <c r="E43" s="62"/>
      <c r="F43" s="62"/>
      <c r="G43" s="63"/>
      <c r="H43" s="17"/>
      <c r="I43" s="5"/>
      <c r="J43" s="5"/>
      <c r="L43" s="2"/>
    </row>
    <row r="44" spans="1:12" ht="32.25" customHeight="1" x14ac:dyDescent="0.3">
      <c r="A44" s="6" t="s">
        <v>52</v>
      </c>
      <c r="B44" s="5"/>
      <c r="C44" s="4"/>
      <c r="D44" s="18" t="s">
        <v>108</v>
      </c>
      <c r="E44" s="30" t="s">
        <v>121</v>
      </c>
      <c r="F44" s="30" t="s">
        <v>121</v>
      </c>
      <c r="G44" s="16" t="s">
        <v>57</v>
      </c>
      <c r="H44" s="30" t="s">
        <v>121</v>
      </c>
      <c r="I44" s="30" t="s">
        <v>121</v>
      </c>
      <c r="J44" s="16"/>
      <c r="L44" s="2"/>
    </row>
    <row r="45" spans="1:12" ht="32.25" customHeight="1" x14ac:dyDescent="0.3">
      <c r="A45" s="6"/>
      <c r="B45" s="5"/>
      <c r="C45" s="4"/>
      <c r="D45" s="18" t="s">
        <v>141</v>
      </c>
      <c r="E45" s="31">
        <v>1</v>
      </c>
      <c r="F45" s="16">
        <v>1</v>
      </c>
      <c r="G45" s="16" t="s">
        <v>33</v>
      </c>
      <c r="H45" s="16">
        <v>857.4</v>
      </c>
      <c r="I45" s="16">
        <f>F45*H45</f>
        <v>857.4</v>
      </c>
      <c r="J45" s="16" t="s">
        <v>131</v>
      </c>
      <c r="L45" s="2"/>
    </row>
    <row r="46" spans="1:12" ht="32.25" customHeight="1" x14ac:dyDescent="0.3">
      <c r="A46" s="6"/>
      <c r="B46" s="5"/>
      <c r="C46" s="4"/>
      <c r="D46" s="18" t="s">
        <v>163</v>
      </c>
      <c r="E46" s="31">
        <v>1</v>
      </c>
      <c r="F46" s="16">
        <v>1</v>
      </c>
      <c r="G46" s="16" t="s">
        <v>33</v>
      </c>
      <c r="H46" s="16">
        <v>1182.8</v>
      </c>
      <c r="I46" s="16">
        <f>F46*H46</f>
        <v>1182.8</v>
      </c>
      <c r="J46" s="16" t="s">
        <v>131</v>
      </c>
      <c r="L46" s="2"/>
    </row>
    <row r="47" spans="1:12" ht="32.25" customHeight="1" x14ac:dyDescent="0.3">
      <c r="A47" s="6"/>
      <c r="B47" s="5"/>
      <c r="C47" s="4"/>
      <c r="D47" s="18" t="s">
        <v>164</v>
      </c>
      <c r="E47" s="31">
        <v>1</v>
      </c>
      <c r="F47" s="16">
        <v>1</v>
      </c>
      <c r="G47" s="16" t="s">
        <v>33</v>
      </c>
      <c r="H47" s="16">
        <v>1803.4</v>
      </c>
      <c r="I47" s="16">
        <f>F47*H47</f>
        <v>1803.4</v>
      </c>
      <c r="J47" s="16" t="s">
        <v>131</v>
      </c>
      <c r="L47" s="2"/>
    </row>
    <row r="48" spans="1:12" ht="32.25" customHeight="1" x14ac:dyDescent="0.3">
      <c r="A48" s="6"/>
      <c r="B48" s="5"/>
      <c r="C48" s="4"/>
      <c r="D48" s="18" t="s">
        <v>165</v>
      </c>
      <c r="E48" s="30">
        <v>2</v>
      </c>
      <c r="F48" s="30">
        <v>2</v>
      </c>
      <c r="G48" s="40" t="s">
        <v>33</v>
      </c>
      <c r="H48" s="30">
        <v>297.3</v>
      </c>
      <c r="I48" s="30">
        <f t="shared" ref="I48" si="1">F48*H48</f>
        <v>594.6</v>
      </c>
      <c r="J48" s="16" t="s">
        <v>131</v>
      </c>
      <c r="L48" s="2"/>
    </row>
    <row r="49" spans="1:12" ht="32.25" customHeight="1" x14ac:dyDescent="0.3">
      <c r="A49" s="6"/>
      <c r="B49" s="5"/>
      <c r="C49" s="4"/>
      <c r="D49" s="18" t="s">
        <v>166</v>
      </c>
      <c r="E49" s="30">
        <v>1</v>
      </c>
      <c r="F49" s="30">
        <v>1</v>
      </c>
      <c r="G49" s="16" t="s">
        <v>33</v>
      </c>
      <c r="H49" s="30">
        <v>2831.6</v>
      </c>
      <c r="I49" s="30">
        <f t="shared" ref="I49:I62" si="2">F49*H49</f>
        <v>2831.6</v>
      </c>
      <c r="J49" s="16" t="s">
        <v>131</v>
      </c>
      <c r="L49" s="2"/>
    </row>
    <row r="50" spans="1:12" ht="32.25" customHeight="1" x14ac:dyDescent="0.3">
      <c r="A50" s="6"/>
      <c r="B50" s="5"/>
      <c r="C50" s="4"/>
      <c r="D50" s="18" t="s">
        <v>168</v>
      </c>
      <c r="E50" s="30">
        <v>0.9</v>
      </c>
      <c r="F50" s="30">
        <v>0.9</v>
      </c>
      <c r="G50" s="16" t="s">
        <v>169</v>
      </c>
      <c r="H50" s="30">
        <v>2488.89</v>
      </c>
      <c r="I50" s="37">
        <f t="shared" si="2"/>
        <v>2240.0009999999997</v>
      </c>
      <c r="J50" s="16" t="s">
        <v>131</v>
      </c>
      <c r="L50" s="2"/>
    </row>
    <row r="51" spans="1:12" ht="32.25" customHeight="1" x14ac:dyDescent="0.3">
      <c r="A51" s="6"/>
      <c r="B51" s="5"/>
      <c r="C51" s="4"/>
      <c r="D51" s="18" t="s">
        <v>170</v>
      </c>
      <c r="E51" s="30">
        <v>1</v>
      </c>
      <c r="F51" s="30">
        <v>1</v>
      </c>
      <c r="G51" s="16" t="s">
        <v>33</v>
      </c>
      <c r="H51" s="30">
        <v>56000</v>
      </c>
      <c r="I51" s="30">
        <f t="shared" si="2"/>
        <v>56000</v>
      </c>
      <c r="J51" s="16" t="s">
        <v>131</v>
      </c>
      <c r="L51" s="2"/>
    </row>
    <row r="52" spans="1:12" ht="57.75" customHeight="1" x14ac:dyDescent="0.3">
      <c r="A52" s="6"/>
      <c r="B52" s="5"/>
      <c r="C52" s="4"/>
      <c r="D52" s="18" t="s">
        <v>181</v>
      </c>
      <c r="E52" s="30">
        <v>7.06</v>
      </c>
      <c r="F52" s="30">
        <v>7.06</v>
      </c>
      <c r="G52" s="40" t="s">
        <v>129</v>
      </c>
      <c r="H52" s="30">
        <v>257.27999999999997</v>
      </c>
      <c r="I52" s="37">
        <f t="shared" si="2"/>
        <v>1816.3967999999998</v>
      </c>
      <c r="J52" s="16" t="s">
        <v>131</v>
      </c>
      <c r="L52" s="2"/>
    </row>
    <row r="53" spans="1:12" ht="57.75" customHeight="1" x14ac:dyDescent="0.3">
      <c r="A53" s="6"/>
      <c r="B53" s="5"/>
      <c r="C53" s="4"/>
      <c r="D53" s="18" t="s">
        <v>182</v>
      </c>
      <c r="E53" s="30">
        <v>14.1</v>
      </c>
      <c r="F53" s="30">
        <v>14.1</v>
      </c>
      <c r="G53" s="40" t="s">
        <v>129</v>
      </c>
      <c r="H53" s="30">
        <v>337.15</v>
      </c>
      <c r="I53" s="37">
        <f t="shared" si="2"/>
        <v>4753.8149999999996</v>
      </c>
      <c r="J53" s="16" t="s">
        <v>131</v>
      </c>
      <c r="L53" s="2"/>
    </row>
    <row r="54" spans="1:12" ht="57.75" customHeight="1" x14ac:dyDescent="0.3">
      <c r="A54" s="6"/>
      <c r="B54" s="5"/>
      <c r="C54" s="4"/>
      <c r="D54" s="18" t="s">
        <v>199</v>
      </c>
      <c r="E54" s="30">
        <v>96.87</v>
      </c>
      <c r="F54" s="30">
        <v>96.87</v>
      </c>
      <c r="G54" s="40" t="s">
        <v>129</v>
      </c>
      <c r="H54" s="30">
        <v>361.26</v>
      </c>
      <c r="I54" s="37">
        <f t="shared" si="2"/>
        <v>34995.256200000003</v>
      </c>
      <c r="J54" s="16" t="s">
        <v>131</v>
      </c>
      <c r="L54" s="2"/>
    </row>
    <row r="55" spans="1:12" ht="57.75" customHeight="1" x14ac:dyDescent="0.3">
      <c r="A55" s="6"/>
      <c r="B55" s="5"/>
      <c r="C55" s="4"/>
      <c r="D55" s="35" t="s">
        <v>205</v>
      </c>
      <c r="E55" s="30">
        <v>5.88</v>
      </c>
      <c r="F55" s="30">
        <v>5.88</v>
      </c>
      <c r="G55" s="40" t="s">
        <v>129</v>
      </c>
      <c r="H55" s="30">
        <v>360.95</v>
      </c>
      <c r="I55" s="37">
        <f t="shared" si="2"/>
        <v>2122.386</v>
      </c>
      <c r="J55" s="16" t="s">
        <v>131</v>
      </c>
      <c r="L55" s="2"/>
    </row>
    <row r="56" spans="1:12" ht="57.75" customHeight="1" x14ac:dyDescent="0.3">
      <c r="A56" s="6"/>
      <c r="B56" s="5"/>
      <c r="C56" s="4"/>
      <c r="D56" s="35" t="s">
        <v>206</v>
      </c>
      <c r="E56" s="30">
        <v>11.76</v>
      </c>
      <c r="F56" s="30">
        <v>11.76</v>
      </c>
      <c r="G56" s="40" t="s">
        <v>207</v>
      </c>
      <c r="H56" s="30">
        <v>41.97</v>
      </c>
      <c r="I56" s="37">
        <f t="shared" si="2"/>
        <v>493.56719999999996</v>
      </c>
      <c r="J56" s="16" t="s">
        <v>131</v>
      </c>
      <c r="L56" s="2"/>
    </row>
    <row r="57" spans="1:12" ht="57.75" customHeight="1" x14ac:dyDescent="0.3">
      <c r="A57" s="6"/>
      <c r="B57" s="5"/>
      <c r="C57" s="4"/>
      <c r="D57" s="35" t="s">
        <v>208</v>
      </c>
      <c r="E57" s="30">
        <v>2</v>
      </c>
      <c r="F57" s="30">
        <v>2</v>
      </c>
      <c r="G57" s="40" t="s">
        <v>209</v>
      </c>
      <c r="H57" s="30">
        <v>1866.5</v>
      </c>
      <c r="I57" s="37">
        <f t="shared" si="2"/>
        <v>3733</v>
      </c>
      <c r="J57" s="16" t="s">
        <v>131</v>
      </c>
      <c r="L57" s="2"/>
    </row>
    <row r="58" spans="1:12" ht="57.75" customHeight="1" x14ac:dyDescent="0.3">
      <c r="A58" s="6"/>
      <c r="B58" s="5"/>
      <c r="C58" s="4"/>
      <c r="D58" s="18" t="s">
        <v>210</v>
      </c>
      <c r="E58" s="30">
        <v>5.88</v>
      </c>
      <c r="F58" s="30">
        <v>5.88</v>
      </c>
      <c r="G58" s="40" t="s">
        <v>129</v>
      </c>
      <c r="H58" s="30">
        <v>5562.62</v>
      </c>
      <c r="I58" s="37">
        <f t="shared" si="2"/>
        <v>32708.205599999998</v>
      </c>
      <c r="J58" s="16" t="s">
        <v>131</v>
      </c>
      <c r="L58" s="2"/>
    </row>
    <row r="59" spans="1:12" ht="57.75" customHeight="1" x14ac:dyDescent="0.3">
      <c r="A59" s="6"/>
      <c r="B59" s="5"/>
      <c r="C59" s="4"/>
      <c r="D59" s="18" t="s">
        <v>211</v>
      </c>
      <c r="E59" s="30">
        <v>14</v>
      </c>
      <c r="F59" s="30">
        <v>14</v>
      </c>
      <c r="G59" s="40" t="s">
        <v>207</v>
      </c>
      <c r="H59" s="37">
        <f>(142.6*12+252.4*2)/14</f>
        <v>158.28571428571428</v>
      </c>
      <c r="I59" s="37">
        <f t="shared" si="2"/>
        <v>2216</v>
      </c>
      <c r="J59" s="16" t="s">
        <v>131</v>
      </c>
      <c r="L59" s="2"/>
    </row>
    <row r="60" spans="1:12" ht="57.75" customHeight="1" x14ac:dyDescent="0.3">
      <c r="A60" s="6"/>
      <c r="B60" s="5"/>
      <c r="C60" s="4"/>
      <c r="D60" s="18" t="s">
        <v>223</v>
      </c>
      <c r="E60" s="30">
        <v>1</v>
      </c>
      <c r="F60" s="30">
        <v>1</v>
      </c>
      <c r="G60" s="40" t="s">
        <v>33</v>
      </c>
      <c r="H60" s="30">
        <v>296.39999999999998</v>
      </c>
      <c r="I60" s="37">
        <f t="shared" si="2"/>
        <v>296.39999999999998</v>
      </c>
      <c r="J60" s="16" t="s">
        <v>131</v>
      </c>
      <c r="L60" s="2"/>
    </row>
    <row r="61" spans="1:12" ht="57.75" customHeight="1" x14ac:dyDescent="0.3">
      <c r="A61" s="6"/>
      <c r="B61" s="5"/>
      <c r="C61" s="4"/>
      <c r="D61" s="18" t="s">
        <v>224</v>
      </c>
      <c r="E61" s="30">
        <v>3</v>
      </c>
      <c r="F61" s="30">
        <v>3</v>
      </c>
      <c r="G61" s="40" t="s">
        <v>33</v>
      </c>
      <c r="H61" s="30">
        <v>1209.73</v>
      </c>
      <c r="I61" s="37">
        <f t="shared" si="2"/>
        <v>3629.19</v>
      </c>
      <c r="J61" s="16" t="s">
        <v>131</v>
      </c>
      <c r="L61" s="2"/>
    </row>
    <row r="62" spans="1:12" ht="57.75" customHeight="1" x14ac:dyDescent="0.3">
      <c r="A62" s="6"/>
      <c r="B62" s="5"/>
      <c r="C62" s="4"/>
      <c r="D62" s="18" t="s">
        <v>225</v>
      </c>
      <c r="E62" s="30">
        <v>1</v>
      </c>
      <c r="F62" s="30">
        <v>1</v>
      </c>
      <c r="G62" s="40" t="s">
        <v>33</v>
      </c>
      <c r="H62" s="30">
        <v>499.4</v>
      </c>
      <c r="I62" s="37">
        <f t="shared" si="2"/>
        <v>499.4</v>
      </c>
      <c r="J62" s="16" t="s">
        <v>131</v>
      </c>
      <c r="L62" s="2"/>
    </row>
    <row r="63" spans="1:12" ht="32.25" x14ac:dyDescent="0.3">
      <c r="A63" s="6" t="s">
        <v>53</v>
      </c>
      <c r="B63" s="5"/>
      <c r="C63" s="4"/>
      <c r="D63" s="18" t="s">
        <v>109</v>
      </c>
      <c r="E63" s="30" t="s">
        <v>121</v>
      </c>
      <c r="F63" s="30" t="s">
        <v>121</v>
      </c>
      <c r="G63" s="16" t="s">
        <v>57</v>
      </c>
      <c r="H63" s="30" t="s">
        <v>121</v>
      </c>
      <c r="I63" s="30" t="s">
        <v>121</v>
      </c>
      <c r="J63" s="16"/>
      <c r="L63" s="2"/>
    </row>
    <row r="64" spans="1:12" ht="32.25" x14ac:dyDescent="0.3">
      <c r="A64" s="6" t="s">
        <v>62</v>
      </c>
      <c r="B64" s="8"/>
      <c r="C64" s="4"/>
      <c r="D64" s="18" t="s">
        <v>49</v>
      </c>
      <c r="E64" s="30" t="s">
        <v>121</v>
      </c>
      <c r="F64" s="30" t="s">
        <v>121</v>
      </c>
      <c r="G64" s="16" t="s">
        <v>56</v>
      </c>
      <c r="H64" s="30" t="s">
        <v>121</v>
      </c>
      <c r="I64" s="30" t="s">
        <v>121</v>
      </c>
      <c r="J64" s="16"/>
      <c r="L64" s="2"/>
    </row>
    <row r="65" spans="1:12" ht="18.75" x14ac:dyDescent="0.3">
      <c r="A65" s="6"/>
      <c r="B65" s="8"/>
      <c r="C65" s="4"/>
      <c r="D65" s="18" t="s">
        <v>179</v>
      </c>
      <c r="E65" s="31">
        <v>2.31</v>
      </c>
      <c r="F65" s="16">
        <v>2.31</v>
      </c>
      <c r="G65" s="16" t="s">
        <v>129</v>
      </c>
      <c r="H65" s="16">
        <v>891.08</v>
      </c>
      <c r="I65" s="36">
        <f t="shared" ref="I65:I71" si="3">F65*H65</f>
        <v>2058.3948</v>
      </c>
      <c r="J65" s="16" t="s">
        <v>131</v>
      </c>
      <c r="L65" s="2"/>
    </row>
    <row r="66" spans="1:12" ht="32.25" x14ac:dyDescent="0.3">
      <c r="A66" s="6"/>
      <c r="B66" s="8"/>
      <c r="C66" s="4"/>
      <c r="D66" s="18" t="s">
        <v>191</v>
      </c>
      <c r="E66" s="31">
        <v>5.74</v>
      </c>
      <c r="F66" s="16">
        <v>5.74</v>
      </c>
      <c r="G66" s="16" t="s">
        <v>129</v>
      </c>
      <c r="H66" s="16">
        <v>237.23</v>
      </c>
      <c r="I66" s="36">
        <f t="shared" si="3"/>
        <v>1361.7002</v>
      </c>
      <c r="J66" s="16" t="s">
        <v>131</v>
      </c>
      <c r="L66" s="2"/>
    </row>
    <row r="67" spans="1:12" ht="48" x14ac:dyDescent="0.3">
      <c r="A67" s="6"/>
      <c r="B67" s="8"/>
      <c r="C67" s="4"/>
      <c r="D67" s="18" t="s">
        <v>192</v>
      </c>
      <c r="E67" s="31">
        <v>5.74</v>
      </c>
      <c r="F67" s="16">
        <v>5.74</v>
      </c>
      <c r="G67" s="16" t="s">
        <v>129</v>
      </c>
      <c r="H67" s="16">
        <v>1321.64</v>
      </c>
      <c r="I67" s="36">
        <f t="shared" si="3"/>
        <v>7586.213600000001</v>
      </c>
      <c r="J67" s="16" t="s">
        <v>131</v>
      </c>
      <c r="L67" s="2"/>
    </row>
    <row r="68" spans="1:12" ht="32.25" x14ac:dyDescent="0.3">
      <c r="A68" s="6"/>
      <c r="B68" s="8"/>
      <c r="C68" s="4"/>
      <c r="D68" s="18" t="s">
        <v>195</v>
      </c>
      <c r="E68" s="31">
        <v>354.2</v>
      </c>
      <c r="F68" s="16">
        <v>354.2</v>
      </c>
      <c r="G68" s="16" t="s">
        <v>129</v>
      </c>
      <c r="H68" s="16">
        <v>202.42</v>
      </c>
      <c r="I68" s="36">
        <f t="shared" si="3"/>
        <v>71697.16399999999</v>
      </c>
      <c r="J68" s="16" t="s">
        <v>131</v>
      </c>
      <c r="L68" s="2"/>
    </row>
    <row r="69" spans="1:12" ht="48" x14ac:dyDescent="0.3">
      <c r="A69" s="6"/>
      <c r="B69" s="8"/>
      <c r="C69" s="4"/>
      <c r="D69" s="18" t="s">
        <v>196</v>
      </c>
      <c r="E69" s="31">
        <v>358.8</v>
      </c>
      <c r="F69" s="16">
        <v>358.8</v>
      </c>
      <c r="G69" s="16" t="s">
        <v>129</v>
      </c>
      <c r="H69" s="16">
        <v>636.47</v>
      </c>
      <c r="I69" s="36">
        <f t="shared" si="3"/>
        <v>228365.43600000002</v>
      </c>
      <c r="J69" s="16" t="s">
        <v>131</v>
      </c>
      <c r="L69" s="2"/>
    </row>
    <row r="70" spans="1:12" ht="48" x14ac:dyDescent="0.3">
      <c r="A70" s="6"/>
      <c r="B70" s="8"/>
      <c r="C70" s="4"/>
      <c r="D70" s="18" t="s">
        <v>200</v>
      </c>
      <c r="E70" s="31">
        <v>98</v>
      </c>
      <c r="F70" s="16">
        <v>98</v>
      </c>
      <c r="G70" s="16" t="s">
        <v>129</v>
      </c>
      <c r="H70" s="16">
        <v>382.41</v>
      </c>
      <c r="I70" s="16">
        <f t="shared" si="3"/>
        <v>37476.18</v>
      </c>
      <c r="J70" s="16" t="s">
        <v>131</v>
      </c>
      <c r="L70" s="2"/>
    </row>
    <row r="71" spans="1:12" ht="32.25" x14ac:dyDescent="0.3">
      <c r="A71" s="6"/>
      <c r="B71" s="8"/>
      <c r="C71" s="4"/>
      <c r="D71" s="18" t="s">
        <v>226</v>
      </c>
      <c r="E71" s="31">
        <v>22</v>
      </c>
      <c r="F71" s="16">
        <v>22</v>
      </c>
      <c r="G71" s="16" t="s">
        <v>129</v>
      </c>
      <c r="H71" s="16">
        <v>2733.62</v>
      </c>
      <c r="I71" s="16">
        <f t="shared" si="3"/>
        <v>60139.64</v>
      </c>
      <c r="J71" s="16" t="s">
        <v>131</v>
      </c>
      <c r="L71" s="2"/>
    </row>
    <row r="72" spans="1:12" ht="18.75" x14ac:dyDescent="0.3">
      <c r="A72" s="6" t="s">
        <v>64</v>
      </c>
      <c r="B72" s="5"/>
      <c r="C72" s="4"/>
      <c r="D72" s="18" t="s">
        <v>54</v>
      </c>
      <c r="E72" s="30" t="s">
        <v>121</v>
      </c>
      <c r="F72" s="30" t="s">
        <v>121</v>
      </c>
      <c r="G72" s="16" t="s">
        <v>56</v>
      </c>
      <c r="H72" s="30" t="s">
        <v>121</v>
      </c>
      <c r="I72" s="30" t="s">
        <v>121</v>
      </c>
      <c r="J72" s="16"/>
      <c r="L72" s="2"/>
    </row>
    <row r="73" spans="1:12" ht="63.75" x14ac:dyDescent="0.3">
      <c r="A73" s="6"/>
      <c r="B73" s="5"/>
      <c r="C73" s="4"/>
      <c r="D73" s="18" t="s">
        <v>190</v>
      </c>
      <c r="E73" s="31">
        <v>6</v>
      </c>
      <c r="F73" s="16">
        <v>6</v>
      </c>
      <c r="G73" s="16" t="s">
        <v>32</v>
      </c>
      <c r="H73" s="16">
        <v>8837.83</v>
      </c>
      <c r="I73" s="16">
        <f>F73*H73</f>
        <v>53026.979999999996</v>
      </c>
      <c r="J73" s="16" t="s">
        <v>131</v>
      </c>
      <c r="L73" s="2"/>
    </row>
    <row r="74" spans="1:12" ht="32.25" x14ac:dyDescent="0.3">
      <c r="A74" s="6"/>
      <c r="B74" s="5"/>
      <c r="C74" s="4"/>
      <c r="D74" s="18" t="s">
        <v>197</v>
      </c>
      <c r="E74" s="31">
        <v>382.17</v>
      </c>
      <c r="F74" s="16">
        <v>382.17</v>
      </c>
      <c r="G74" s="16" t="s">
        <v>129</v>
      </c>
      <c r="H74" s="16">
        <v>202.43</v>
      </c>
      <c r="I74" s="36">
        <f>F74*H74</f>
        <v>77362.6731</v>
      </c>
      <c r="J74" s="16" t="s">
        <v>131</v>
      </c>
      <c r="L74" s="2"/>
    </row>
    <row r="75" spans="1:12" ht="63.75" x14ac:dyDescent="0.3">
      <c r="A75" s="6"/>
      <c r="B75" s="5"/>
      <c r="C75" s="4"/>
      <c r="D75" s="18" t="s">
        <v>198</v>
      </c>
      <c r="E75" s="31">
        <v>382.17</v>
      </c>
      <c r="F75" s="16">
        <v>382.17</v>
      </c>
      <c r="G75" s="16" t="s">
        <v>129</v>
      </c>
      <c r="H75" s="16">
        <v>223.75</v>
      </c>
      <c r="I75" s="36">
        <f>F75*H75</f>
        <v>85510.537500000006</v>
      </c>
      <c r="J75" s="16" t="s">
        <v>131</v>
      </c>
      <c r="L75" s="2"/>
    </row>
    <row r="76" spans="1:12" ht="48" x14ac:dyDescent="0.3">
      <c r="A76" s="6"/>
      <c r="B76" s="5"/>
      <c r="C76" s="4"/>
      <c r="D76" s="18" t="s">
        <v>201</v>
      </c>
      <c r="E76" s="31">
        <v>52.9</v>
      </c>
      <c r="F76" s="16">
        <v>52.9</v>
      </c>
      <c r="G76" s="16" t="s">
        <v>129</v>
      </c>
      <c r="H76" s="16">
        <v>443.24</v>
      </c>
      <c r="I76" s="36">
        <f>F76*H76</f>
        <v>23447.396000000001</v>
      </c>
      <c r="J76" s="16" t="s">
        <v>131</v>
      </c>
      <c r="L76" s="2"/>
    </row>
    <row r="77" spans="1:12" ht="32.25" x14ac:dyDescent="0.3">
      <c r="A77" s="6"/>
      <c r="B77" s="5"/>
      <c r="C77" s="4"/>
      <c r="D77" s="18" t="s">
        <v>202</v>
      </c>
      <c r="E77" s="31">
        <v>15.12</v>
      </c>
      <c r="F77" s="16">
        <v>15.12</v>
      </c>
      <c r="G77" s="16" t="s">
        <v>129</v>
      </c>
      <c r="H77" s="16">
        <v>468.57</v>
      </c>
      <c r="I77" s="36">
        <f>F77*H77</f>
        <v>7084.7783999999992</v>
      </c>
      <c r="J77" s="16" t="s">
        <v>131</v>
      </c>
      <c r="L77" s="2"/>
    </row>
    <row r="78" spans="1:12" ht="32.25" x14ac:dyDescent="0.3">
      <c r="A78" s="6" t="s">
        <v>65</v>
      </c>
      <c r="B78" s="5"/>
      <c r="C78" s="4"/>
      <c r="D78" s="18" t="s">
        <v>67</v>
      </c>
      <c r="E78" s="30" t="s">
        <v>121</v>
      </c>
      <c r="F78" s="30" t="s">
        <v>121</v>
      </c>
      <c r="G78" s="16" t="s">
        <v>32</v>
      </c>
      <c r="H78" s="30" t="s">
        <v>121</v>
      </c>
      <c r="I78" s="30" t="s">
        <v>121</v>
      </c>
      <c r="J78" s="16"/>
      <c r="L78" s="2"/>
    </row>
    <row r="79" spans="1:12" ht="18.75" x14ac:dyDescent="0.3">
      <c r="A79" s="6"/>
      <c r="B79" s="5"/>
      <c r="C79" s="4"/>
      <c r="D79" s="18" t="s">
        <v>217</v>
      </c>
      <c r="E79" s="31">
        <v>11</v>
      </c>
      <c r="F79" s="16">
        <v>11</v>
      </c>
      <c r="G79" s="16" t="s">
        <v>33</v>
      </c>
      <c r="H79" s="16">
        <v>777.4</v>
      </c>
      <c r="I79" s="16">
        <f>F79*H79</f>
        <v>8551.4</v>
      </c>
      <c r="J79" s="16" t="s">
        <v>131</v>
      </c>
      <c r="L79" s="2"/>
    </row>
    <row r="80" spans="1:12" ht="18.75" x14ac:dyDescent="0.3">
      <c r="A80" s="6"/>
      <c r="B80" s="5"/>
      <c r="C80" s="4"/>
      <c r="D80" s="18" t="s">
        <v>218</v>
      </c>
      <c r="E80" s="31">
        <v>11</v>
      </c>
      <c r="F80" s="16">
        <v>11</v>
      </c>
      <c r="G80" s="16" t="s">
        <v>33</v>
      </c>
      <c r="H80" s="16">
        <v>5472.71</v>
      </c>
      <c r="I80" s="16">
        <f>F80*H80</f>
        <v>60199.81</v>
      </c>
      <c r="J80" s="16" t="s">
        <v>131</v>
      </c>
      <c r="L80" s="2"/>
    </row>
    <row r="81" spans="1:12" ht="18.75" x14ac:dyDescent="0.3">
      <c r="A81" s="6" t="s">
        <v>61</v>
      </c>
      <c r="B81" s="8"/>
      <c r="C81" s="4"/>
      <c r="D81" s="4" t="s">
        <v>50</v>
      </c>
      <c r="E81" s="30" t="s">
        <v>121</v>
      </c>
      <c r="F81" s="30" t="s">
        <v>121</v>
      </c>
      <c r="G81" s="16" t="s">
        <v>56</v>
      </c>
      <c r="H81" s="30" t="s">
        <v>121</v>
      </c>
      <c r="I81" s="30" t="s">
        <v>121</v>
      </c>
      <c r="J81" s="16"/>
      <c r="L81" s="2"/>
    </row>
    <row r="82" spans="1:12" ht="32.25" x14ac:dyDescent="0.3">
      <c r="A82" s="6"/>
      <c r="B82" s="8"/>
      <c r="C82" s="4"/>
      <c r="D82" s="18" t="s">
        <v>188</v>
      </c>
      <c r="E82" s="33">
        <v>1.56</v>
      </c>
      <c r="F82" s="16">
        <v>1.56</v>
      </c>
      <c r="G82" s="16" t="s">
        <v>136</v>
      </c>
      <c r="H82" s="16">
        <v>14188.33</v>
      </c>
      <c r="I82" s="36">
        <f>F82*H82</f>
        <v>22133.7948</v>
      </c>
      <c r="J82" s="16" t="s">
        <v>131</v>
      </c>
      <c r="L82" s="2"/>
    </row>
    <row r="83" spans="1:12" ht="32.25" x14ac:dyDescent="0.3">
      <c r="A83" s="6"/>
      <c r="B83" s="8"/>
      <c r="C83" s="4"/>
      <c r="D83" s="18" t="s">
        <v>189</v>
      </c>
      <c r="E83" s="33">
        <v>31.2</v>
      </c>
      <c r="F83" s="16">
        <v>31.2</v>
      </c>
      <c r="G83" s="16" t="s">
        <v>129</v>
      </c>
      <c r="H83" s="16">
        <v>1717.13</v>
      </c>
      <c r="I83" s="36">
        <f>F83*H83</f>
        <v>53574.456000000006</v>
      </c>
      <c r="J83" s="16" t="s">
        <v>131</v>
      </c>
      <c r="L83" s="2"/>
    </row>
    <row r="84" spans="1:12" ht="48" x14ac:dyDescent="0.3">
      <c r="A84" s="6"/>
      <c r="B84" s="8"/>
      <c r="C84" s="4"/>
      <c r="D84" s="18" t="s">
        <v>193</v>
      </c>
      <c r="E84" s="33">
        <v>551.9</v>
      </c>
      <c r="F84" s="16">
        <v>551.9</v>
      </c>
      <c r="G84" s="16" t="s">
        <v>129</v>
      </c>
      <c r="H84" s="16">
        <v>202.42</v>
      </c>
      <c r="I84" s="36">
        <f>F84*H84</f>
        <v>111715.59799999998</v>
      </c>
      <c r="J84" s="16" t="s">
        <v>131</v>
      </c>
      <c r="L84" s="2"/>
    </row>
    <row r="85" spans="1:12" ht="63.75" x14ac:dyDescent="0.3">
      <c r="A85" s="6"/>
      <c r="B85" s="8"/>
      <c r="C85" s="4"/>
      <c r="D85" s="18" t="s">
        <v>194</v>
      </c>
      <c r="E85" s="33">
        <v>551.9</v>
      </c>
      <c r="F85" s="16">
        <v>551.9</v>
      </c>
      <c r="G85" s="16" t="s">
        <v>129</v>
      </c>
      <c r="H85" s="16">
        <v>885.8</v>
      </c>
      <c r="I85" s="36">
        <f>F85*H85</f>
        <v>488873.01999999996</v>
      </c>
      <c r="J85" s="16" t="s">
        <v>131</v>
      </c>
      <c r="L85" s="2"/>
    </row>
    <row r="86" spans="1:12" ht="24" customHeight="1" x14ac:dyDescent="0.3">
      <c r="A86" s="6" t="s">
        <v>63</v>
      </c>
      <c r="B86" s="8"/>
      <c r="C86" s="4"/>
      <c r="D86" s="4" t="s">
        <v>51</v>
      </c>
      <c r="E86" s="30" t="s">
        <v>121</v>
      </c>
      <c r="F86" s="30" t="s">
        <v>121</v>
      </c>
      <c r="G86" s="16" t="s">
        <v>56</v>
      </c>
      <c r="H86" s="30" t="s">
        <v>121</v>
      </c>
      <c r="I86" s="30" t="s">
        <v>121</v>
      </c>
      <c r="J86" s="16"/>
      <c r="L86" s="2"/>
    </row>
    <row r="87" spans="1:12" ht="18.75" x14ac:dyDescent="0.3">
      <c r="A87" s="6" t="s">
        <v>68</v>
      </c>
      <c r="B87" s="5"/>
      <c r="C87" s="4"/>
      <c r="D87" s="4" t="s">
        <v>99</v>
      </c>
      <c r="E87" s="30" t="s">
        <v>121</v>
      </c>
      <c r="F87" s="30" t="s">
        <v>121</v>
      </c>
      <c r="G87" s="16" t="s">
        <v>57</v>
      </c>
      <c r="H87" s="30" t="s">
        <v>121</v>
      </c>
      <c r="I87" s="30" t="s">
        <v>121</v>
      </c>
      <c r="J87" s="16"/>
      <c r="L87" s="2"/>
    </row>
    <row r="88" spans="1:12" ht="18.75" x14ac:dyDescent="0.3">
      <c r="A88" s="42"/>
      <c r="B88" s="25"/>
      <c r="C88" s="25"/>
      <c r="D88" s="25"/>
      <c r="E88" s="44"/>
      <c r="F88" s="44"/>
      <c r="G88" s="33"/>
      <c r="H88" s="30"/>
      <c r="I88" s="30">
        <f>SUM(I45:I87)</f>
        <v>1552938.5902</v>
      </c>
      <c r="J88" s="16"/>
      <c r="L88" s="2"/>
    </row>
    <row r="89" spans="1:12" ht="18.75" x14ac:dyDescent="0.3">
      <c r="A89" s="61" t="s">
        <v>70</v>
      </c>
      <c r="B89" s="62"/>
      <c r="C89" s="62"/>
      <c r="D89" s="62"/>
      <c r="E89" s="62"/>
      <c r="F89" s="62"/>
      <c r="G89" s="63"/>
      <c r="H89" s="21"/>
      <c r="I89" s="5"/>
      <c r="J89" s="5"/>
      <c r="L89" s="2"/>
    </row>
    <row r="90" spans="1:12" ht="37.5" x14ac:dyDescent="0.25">
      <c r="A90" s="9" t="s">
        <v>30</v>
      </c>
      <c r="B90" s="8"/>
      <c r="C90" s="4"/>
      <c r="D90" s="18" t="s">
        <v>71</v>
      </c>
      <c r="E90" s="30" t="s">
        <v>121</v>
      </c>
      <c r="F90" s="30" t="s">
        <v>121</v>
      </c>
      <c r="G90" s="16" t="s">
        <v>57</v>
      </c>
      <c r="H90" s="30" t="s">
        <v>121</v>
      </c>
      <c r="I90" s="30" t="s">
        <v>121</v>
      </c>
      <c r="J90" s="16"/>
      <c r="L90" s="2"/>
    </row>
    <row r="91" spans="1:12" ht="46.5" customHeight="1" x14ac:dyDescent="0.25">
      <c r="A91" s="9" t="s">
        <v>98</v>
      </c>
      <c r="B91" s="8"/>
      <c r="C91" s="4"/>
      <c r="D91" s="35" t="s">
        <v>128</v>
      </c>
      <c r="E91" s="31">
        <v>890</v>
      </c>
      <c r="F91" s="16">
        <v>890</v>
      </c>
      <c r="G91" s="16" t="s">
        <v>129</v>
      </c>
      <c r="H91" s="16">
        <v>44.59</v>
      </c>
      <c r="I91" s="36">
        <f t="shared" ref="I91:I94" si="4">F91*H91</f>
        <v>39685.100000000006</v>
      </c>
      <c r="J91" s="16" t="s">
        <v>116</v>
      </c>
      <c r="L91" s="2"/>
    </row>
    <row r="92" spans="1:12" ht="46.5" customHeight="1" x14ac:dyDescent="0.25">
      <c r="A92" s="9"/>
      <c r="B92" s="8"/>
      <c r="C92" s="4"/>
      <c r="D92" s="18" t="s">
        <v>130</v>
      </c>
      <c r="E92" s="31">
        <v>1793</v>
      </c>
      <c r="F92" s="16">
        <v>1793</v>
      </c>
      <c r="G92" s="16" t="s">
        <v>32</v>
      </c>
      <c r="H92" s="16">
        <v>68.73</v>
      </c>
      <c r="I92" s="36">
        <f t="shared" si="4"/>
        <v>123232.89000000001</v>
      </c>
      <c r="J92" s="16" t="s">
        <v>131</v>
      </c>
      <c r="L92" s="2"/>
    </row>
    <row r="93" spans="1:12" ht="46.5" customHeight="1" x14ac:dyDescent="0.25">
      <c r="A93" s="9"/>
      <c r="B93" s="8"/>
      <c r="C93" s="4"/>
      <c r="D93" s="18" t="s">
        <v>132</v>
      </c>
      <c r="E93" s="30">
        <v>283</v>
      </c>
      <c r="F93" s="30">
        <v>283</v>
      </c>
      <c r="G93" s="16" t="s">
        <v>32</v>
      </c>
      <c r="H93" s="30">
        <v>68.739999999999995</v>
      </c>
      <c r="I93" s="30">
        <f t="shared" si="4"/>
        <v>19453.419999999998</v>
      </c>
      <c r="J93" s="16" t="s">
        <v>131</v>
      </c>
      <c r="L93" s="2"/>
    </row>
    <row r="94" spans="1:12" ht="46.5" customHeight="1" x14ac:dyDescent="0.25">
      <c r="A94" s="9"/>
      <c r="B94" s="8"/>
      <c r="C94" s="4"/>
      <c r="D94" s="18" t="s">
        <v>133</v>
      </c>
      <c r="E94" s="30">
        <v>1</v>
      </c>
      <c r="F94" s="30">
        <v>1</v>
      </c>
      <c r="G94" s="16" t="s">
        <v>33</v>
      </c>
      <c r="H94" s="30">
        <v>1201</v>
      </c>
      <c r="I94" s="30">
        <f t="shared" si="4"/>
        <v>1201</v>
      </c>
      <c r="J94" s="16" t="s">
        <v>116</v>
      </c>
      <c r="L94" s="2"/>
    </row>
    <row r="95" spans="1:12" ht="46.5" customHeight="1" x14ac:dyDescent="0.25">
      <c r="A95" s="9"/>
      <c r="B95" s="8"/>
      <c r="C95" s="4"/>
      <c r="D95" s="18" t="s">
        <v>147</v>
      </c>
      <c r="E95" s="30">
        <v>2</v>
      </c>
      <c r="F95" s="30">
        <v>2</v>
      </c>
      <c r="G95" s="16" t="s">
        <v>148</v>
      </c>
      <c r="H95" s="30">
        <v>5302.8</v>
      </c>
      <c r="I95" s="30">
        <f>F95*H95</f>
        <v>10605.6</v>
      </c>
      <c r="J95" s="16" t="s">
        <v>131</v>
      </c>
      <c r="L95" s="2"/>
    </row>
    <row r="96" spans="1:12" ht="46.5" customHeight="1" x14ac:dyDescent="0.25">
      <c r="A96" s="9"/>
      <c r="B96" s="8"/>
      <c r="C96" s="4"/>
      <c r="D96" s="18" t="s">
        <v>160</v>
      </c>
      <c r="E96" s="30">
        <v>15</v>
      </c>
      <c r="F96" s="30">
        <v>15</v>
      </c>
      <c r="G96" s="16" t="s">
        <v>33</v>
      </c>
      <c r="H96" s="30">
        <v>1136.8900000000001</v>
      </c>
      <c r="I96" s="30">
        <f>F96*H96</f>
        <v>17053.350000000002</v>
      </c>
      <c r="J96" s="16" t="s">
        <v>131</v>
      </c>
      <c r="L96" s="2"/>
    </row>
    <row r="97" spans="1:12" ht="46.5" customHeight="1" x14ac:dyDescent="0.25">
      <c r="A97" s="9"/>
      <c r="B97" s="8"/>
      <c r="C97" s="4"/>
      <c r="D97" s="18" t="s">
        <v>203</v>
      </c>
      <c r="E97" s="30">
        <v>6.2</v>
      </c>
      <c r="F97" s="30">
        <v>6.2</v>
      </c>
      <c r="G97" s="16" t="s">
        <v>129</v>
      </c>
      <c r="H97" s="30">
        <v>834.26</v>
      </c>
      <c r="I97" s="37">
        <f>F97*H97</f>
        <v>5172.4120000000003</v>
      </c>
      <c r="J97" s="16" t="s">
        <v>131</v>
      </c>
      <c r="L97" s="2"/>
    </row>
    <row r="98" spans="1:12" ht="18.75" x14ac:dyDescent="0.25">
      <c r="A98" s="9" t="s">
        <v>88</v>
      </c>
      <c r="B98" s="8"/>
      <c r="C98" s="4"/>
      <c r="D98" s="18" t="s">
        <v>73</v>
      </c>
      <c r="E98" s="30" t="s">
        <v>121</v>
      </c>
      <c r="F98" s="30" t="s">
        <v>121</v>
      </c>
      <c r="G98" s="16" t="s">
        <v>57</v>
      </c>
      <c r="H98" s="30" t="s">
        <v>121</v>
      </c>
      <c r="I98" s="30" t="s">
        <v>121</v>
      </c>
      <c r="J98" s="16"/>
      <c r="L98" s="2"/>
    </row>
    <row r="99" spans="1:12" ht="18.75" x14ac:dyDescent="0.25">
      <c r="A99" s="9"/>
      <c r="B99" s="8"/>
      <c r="C99" s="4"/>
      <c r="D99" s="18" t="s">
        <v>144</v>
      </c>
      <c r="E99" s="30">
        <v>20</v>
      </c>
      <c r="F99" s="30">
        <v>20</v>
      </c>
      <c r="G99" s="16" t="s">
        <v>33</v>
      </c>
      <c r="H99" s="30">
        <v>1134.9000000000001</v>
      </c>
      <c r="I99" s="30">
        <f>F99*H99</f>
        <v>22698</v>
      </c>
      <c r="J99" s="16" t="s">
        <v>131</v>
      </c>
      <c r="L99" s="2"/>
    </row>
    <row r="100" spans="1:12" ht="18.75" x14ac:dyDescent="0.25">
      <c r="A100" s="9" t="s">
        <v>20</v>
      </c>
      <c r="B100" s="8"/>
      <c r="C100" s="4"/>
      <c r="D100" s="18" t="s">
        <v>72</v>
      </c>
      <c r="E100" s="31">
        <v>60</v>
      </c>
      <c r="F100" s="16">
        <v>60</v>
      </c>
      <c r="G100" s="16" t="s">
        <v>32</v>
      </c>
      <c r="H100" s="16">
        <v>572.32000000000005</v>
      </c>
      <c r="I100" s="16">
        <f>F100*H100</f>
        <v>34339.200000000004</v>
      </c>
      <c r="J100" s="16" t="s">
        <v>167</v>
      </c>
      <c r="L100" s="2"/>
    </row>
    <row r="101" spans="1:12" ht="31.5" x14ac:dyDescent="0.25">
      <c r="A101" s="9" t="s">
        <v>21</v>
      </c>
      <c r="B101" s="8"/>
      <c r="C101" s="4"/>
      <c r="D101" s="18" t="s">
        <v>74</v>
      </c>
      <c r="E101" s="30" t="s">
        <v>121</v>
      </c>
      <c r="F101" s="30" t="s">
        <v>121</v>
      </c>
      <c r="G101" s="16" t="s">
        <v>57</v>
      </c>
      <c r="H101" s="30" t="s">
        <v>121</v>
      </c>
      <c r="I101" s="30" t="s">
        <v>121</v>
      </c>
      <c r="J101" s="16"/>
      <c r="L101" s="2"/>
    </row>
    <row r="102" spans="1:12" ht="18.75" x14ac:dyDescent="0.25">
      <c r="A102" s="45"/>
      <c r="B102" s="46"/>
      <c r="C102" s="25"/>
      <c r="D102" s="43"/>
      <c r="E102" s="44"/>
      <c r="F102" s="44"/>
      <c r="G102" s="33"/>
      <c r="H102" s="30"/>
      <c r="I102" s="37">
        <f>SUM(I91:I101)</f>
        <v>273440.97200000007</v>
      </c>
      <c r="J102" s="16"/>
      <c r="L102" s="2"/>
    </row>
    <row r="103" spans="1:12" ht="18.75" x14ac:dyDescent="0.3">
      <c r="A103" s="57" t="s">
        <v>75</v>
      </c>
      <c r="B103" s="58"/>
      <c r="C103" s="58"/>
      <c r="D103" s="58"/>
      <c r="E103" s="58"/>
      <c r="F103" s="58"/>
      <c r="G103" s="59"/>
      <c r="H103" s="22"/>
      <c r="I103" s="5"/>
      <c r="J103" s="5"/>
      <c r="L103" s="2"/>
    </row>
    <row r="104" spans="1:12" ht="37.5" x14ac:dyDescent="0.25">
      <c r="A104" s="9" t="s">
        <v>98</v>
      </c>
      <c r="B104" s="8"/>
      <c r="C104" s="4"/>
      <c r="D104" s="4" t="s">
        <v>140</v>
      </c>
      <c r="E104" s="33">
        <v>39</v>
      </c>
      <c r="F104" s="16">
        <v>39</v>
      </c>
      <c r="G104" s="16" t="s">
        <v>138</v>
      </c>
      <c r="H104" s="16">
        <v>187.88</v>
      </c>
      <c r="I104" s="16">
        <f t="shared" ref="I104:I109" si="5">F104*H104</f>
        <v>7327.32</v>
      </c>
      <c r="J104" s="16" t="s">
        <v>116</v>
      </c>
      <c r="L104" s="2"/>
    </row>
    <row r="105" spans="1:12" ht="31.5" x14ac:dyDescent="0.25">
      <c r="A105" s="9"/>
      <c r="B105" s="8"/>
      <c r="C105" s="4"/>
      <c r="D105" s="18" t="s">
        <v>146</v>
      </c>
      <c r="E105" s="30">
        <v>11.5</v>
      </c>
      <c r="F105" s="30">
        <v>11.5</v>
      </c>
      <c r="G105" s="16" t="s">
        <v>32</v>
      </c>
      <c r="H105" s="30">
        <v>1328.43</v>
      </c>
      <c r="I105" s="37">
        <f t="shared" si="5"/>
        <v>15276.945000000002</v>
      </c>
      <c r="J105" s="16" t="s">
        <v>116</v>
      </c>
      <c r="L105" s="2"/>
    </row>
    <row r="106" spans="1:12" ht="31.5" x14ac:dyDescent="0.25">
      <c r="A106" s="9"/>
      <c r="B106" s="8"/>
      <c r="C106" s="4"/>
      <c r="D106" s="18" t="s">
        <v>156</v>
      </c>
      <c r="E106" s="30">
        <v>3</v>
      </c>
      <c r="F106" s="30">
        <v>3</v>
      </c>
      <c r="G106" s="16" t="s">
        <v>32</v>
      </c>
      <c r="H106" s="30">
        <v>267.60000000000002</v>
      </c>
      <c r="I106" s="30">
        <f t="shared" si="5"/>
        <v>802.80000000000007</v>
      </c>
      <c r="J106" s="16" t="s">
        <v>116</v>
      </c>
      <c r="L106" s="2"/>
    </row>
    <row r="107" spans="1:12" ht="78.75" x14ac:dyDescent="0.25">
      <c r="A107" s="9"/>
      <c r="B107" s="8"/>
      <c r="C107" s="4"/>
      <c r="D107" s="18" t="s">
        <v>157</v>
      </c>
      <c r="E107" s="30">
        <v>3</v>
      </c>
      <c r="F107" s="30">
        <v>3</v>
      </c>
      <c r="G107" s="16" t="s">
        <v>158</v>
      </c>
      <c r="H107" s="30">
        <v>33</v>
      </c>
      <c r="I107" s="30">
        <f t="shared" si="5"/>
        <v>99</v>
      </c>
      <c r="J107" s="16" t="s">
        <v>123</v>
      </c>
      <c r="L107" s="2"/>
    </row>
    <row r="108" spans="1:12" ht="47.25" x14ac:dyDescent="0.25">
      <c r="A108" s="9"/>
      <c r="B108" s="8"/>
      <c r="C108" s="4"/>
      <c r="D108" s="18" t="s">
        <v>159</v>
      </c>
      <c r="E108" s="30">
        <v>3</v>
      </c>
      <c r="F108" s="30">
        <v>3</v>
      </c>
      <c r="G108" s="16" t="s">
        <v>32</v>
      </c>
      <c r="H108" s="30">
        <v>686.07</v>
      </c>
      <c r="I108" s="30">
        <f t="shared" si="5"/>
        <v>2058.21</v>
      </c>
      <c r="J108" s="16" t="s">
        <v>123</v>
      </c>
      <c r="L108" s="2"/>
    </row>
    <row r="109" spans="1:12" ht="18.75" x14ac:dyDescent="0.25">
      <c r="A109" s="9"/>
      <c r="B109" s="8"/>
      <c r="C109" s="4"/>
      <c r="D109" s="18" t="s">
        <v>161</v>
      </c>
      <c r="E109" s="30">
        <v>1</v>
      </c>
      <c r="F109" s="30">
        <v>1</v>
      </c>
      <c r="G109" s="16" t="s">
        <v>162</v>
      </c>
      <c r="H109" s="30">
        <v>889.2</v>
      </c>
      <c r="I109" s="30">
        <f t="shared" si="5"/>
        <v>889.2</v>
      </c>
      <c r="J109" s="16" t="s">
        <v>123</v>
      </c>
      <c r="L109" s="2"/>
    </row>
    <row r="110" spans="1:12" ht="18.75" x14ac:dyDescent="0.25">
      <c r="A110" s="9" t="s">
        <v>88</v>
      </c>
      <c r="B110" s="8"/>
      <c r="C110" s="4"/>
      <c r="D110" s="18" t="s">
        <v>73</v>
      </c>
      <c r="E110" s="30" t="s">
        <v>121</v>
      </c>
      <c r="F110" s="30" t="s">
        <v>121</v>
      </c>
      <c r="G110" s="16" t="s">
        <v>57</v>
      </c>
      <c r="H110" s="30" t="s">
        <v>121</v>
      </c>
      <c r="I110" s="30" t="s">
        <v>121</v>
      </c>
      <c r="J110" s="16"/>
      <c r="L110" s="2"/>
    </row>
    <row r="111" spans="1:12" ht="18.75" x14ac:dyDescent="0.25">
      <c r="A111" s="9"/>
      <c r="B111" s="8"/>
      <c r="C111" s="4"/>
      <c r="D111" s="18" t="s">
        <v>145</v>
      </c>
      <c r="E111" s="30">
        <v>17</v>
      </c>
      <c r="F111" s="30">
        <v>17</v>
      </c>
      <c r="G111" s="16" t="s">
        <v>33</v>
      </c>
      <c r="H111" s="30">
        <v>1134.9000000000001</v>
      </c>
      <c r="I111" s="30">
        <f>F111*H111</f>
        <v>19293.300000000003</v>
      </c>
      <c r="J111" s="16" t="s">
        <v>131</v>
      </c>
      <c r="L111" s="2"/>
    </row>
    <row r="112" spans="1:12" ht="31.5" x14ac:dyDescent="0.25">
      <c r="A112" s="9" t="s">
        <v>21</v>
      </c>
      <c r="B112" s="8"/>
      <c r="C112" s="4"/>
      <c r="D112" s="18" t="s">
        <v>74</v>
      </c>
      <c r="E112" s="30" t="s">
        <v>121</v>
      </c>
      <c r="F112" s="30" t="s">
        <v>121</v>
      </c>
      <c r="G112" s="16" t="s">
        <v>57</v>
      </c>
      <c r="H112" s="30" t="s">
        <v>121</v>
      </c>
      <c r="I112" s="30" t="s">
        <v>121</v>
      </c>
      <c r="J112" s="16"/>
      <c r="L112" s="2"/>
    </row>
    <row r="113" spans="1:12" ht="18.75" x14ac:dyDescent="0.25">
      <c r="A113" s="45"/>
      <c r="B113" s="46"/>
      <c r="C113" s="25"/>
      <c r="D113" s="43"/>
      <c r="E113" s="44"/>
      <c r="F113" s="44"/>
      <c r="G113" s="33"/>
      <c r="H113" s="30"/>
      <c r="I113" s="37">
        <f>SUM(I104:I112)</f>
        <v>45746.775000000001</v>
      </c>
      <c r="J113" s="16"/>
      <c r="L113" s="2"/>
    </row>
    <row r="114" spans="1:12" ht="18.75" x14ac:dyDescent="0.3">
      <c r="A114" s="57" t="s">
        <v>76</v>
      </c>
      <c r="B114" s="58"/>
      <c r="C114" s="58"/>
      <c r="D114" s="58"/>
      <c r="E114" s="58"/>
      <c r="F114" s="58"/>
      <c r="G114" s="59"/>
      <c r="H114" s="16"/>
      <c r="I114" s="5"/>
      <c r="J114" s="5"/>
      <c r="L114" s="2"/>
    </row>
    <row r="115" spans="1:12" ht="37.5" x14ac:dyDescent="0.25">
      <c r="A115" s="9" t="s">
        <v>98</v>
      </c>
      <c r="B115" s="8"/>
      <c r="C115" s="4"/>
      <c r="D115" s="4" t="s">
        <v>139</v>
      </c>
      <c r="E115" s="33">
        <v>39</v>
      </c>
      <c r="F115" s="16">
        <v>39</v>
      </c>
      <c r="G115" s="16" t="s">
        <v>138</v>
      </c>
      <c r="H115" s="16">
        <v>187.88</v>
      </c>
      <c r="I115" s="16">
        <f>F115*H115</f>
        <v>7327.32</v>
      </c>
      <c r="J115" s="16" t="s">
        <v>116</v>
      </c>
      <c r="L115" s="2"/>
    </row>
    <row r="116" spans="1:12" ht="18.75" x14ac:dyDescent="0.25">
      <c r="A116" s="9" t="s">
        <v>88</v>
      </c>
      <c r="B116" s="8"/>
      <c r="C116" s="4"/>
      <c r="D116" s="18" t="s">
        <v>73</v>
      </c>
      <c r="E116" s="30" t="s">
        <v>121</v>
      </c>
      <c r="F116" s="30" t="s">
        <v>121</v>
      </c>
      <c r="G116" s="16" t="s">
        <v>57</v>
      </c>
      <c r="H116" s="30" t="s">
        <v>121</v>
      </c>
      <c r="I116" s="30" t="s">
        <v>121</v>
      </c>
      <c r="J116" s="16"/>
      <c r="L116" s="2"/>
    </row>
    <row r="117" spans="1:12" ht="31.5" x14ac:dyDescent="0.25">
      <c r="A117" s="9" t="s">
        <v>21</v>
      </c>
      <c r="B117" s="8"/>
      <c r="C117" s="4"/>
      <c r="D117" s="18" t="s">
        <v>74</v>
      </c>
      <c r="E117" s="30" t="s">
        <v>121</v>
      </c>
      <c r="F117" s="30" t="s">
        <v>121</v>
      </c>
      <c r="G117" s="16" t="s">
        <v>57</v>
      </c>
      <c r="H117" s="30" t="s">
        <v>121</v>
      </c>
      <c r="I117" s="30" t="s">
        <v>121</v>
      </c>
      <c r="J117" s="16"/>
      <c r="L117" s="2"/>
    </row>
    <row r="118" spans="1:12" ht="18.75" x14ac:dyDescent="0.25">
      <c r="A118" s="45"/>
      <c r="B118" s="46"/>
      <c r="C118" s="25"/>
      <c r="D118" s="43"/>
      <c r="E118" s="44"/>
      <c r="F118" s="44"/>
      <c r="G118" s="33"/>
      <c r="H118" s="30"/>
      <c r="I118" s="30">
        <f>SUM(I115:I117)</f>
        <v>7327.32</v>
      </c>
      <c r="J118" s="16"/>
      <c r="L118" s="2"/>
    </row>
    <row r="119" spans="1:12" ht="18.75" x14ac:dyDescent="0.3">
      <c r="A119" s="57" t="s">
        <v>77</v>
      </c>
      <c r="B119" s="58"/>
      <c r="C119" s="58"/>
      <c r="D119" s="58"/>
      <c r="E119" s="58"/>
      <c r="F119" s="58"/>
      <c r="G119" s="59"/>
      <c r="H119" s="22"/>
      <c r="I119" s="5"/>
      <c r="J119" s="5"/>
      <c r="L119" s="2"/>
    </row>
    <row r="120" spans="1:12" ht="37.5" x14ac:dyDescent="0.25">
      <c r="A120" s="9" t="s">
        <v>105</v>
      </c>
      <c r="B120" s="8"/>
      <c r="C120" s="4"/>
      <c r="D120" s="4" t="s">
        <v>137</v>
      </c>
      <c r="E120" s="33">
        <v>39</v>
      </c>
      <c r="F120" s="16">
        <v>39</v>
      </c>
      <c r="G120" s="16" t="s">
        <v>138</v>
      </c>
      <c r="H120" s="16">
        <v>187.88</v>
      </c>
      <c r="I120" s="16">
        <f>F120*H120</f>
        <v>7327.32</v>
      </c>
      <c r="J120" s="16" t="s">
        <v>116</v>
      </c>
      <c r="L120" s="2"/>
    </row>
    <row r="121" spans="1:12" ht="18.75" x14ac:dyDescent="0.25">
      <c r="A121" s="9"/>
      <c r="B121" s="8"/>
      <c r="C121" s="4"/>
      <c r="D121" s="4" t="s">
        <v>134</v>
      </c>
      <c r="E121" s="30">
        <v>12</v>
      </c>
      <c r="F121" s="30">
        <v>12</v>
      </c>
      <c r="G121" s="16" t="s">
        <v>32</v>
      </c>
      <c r="H121" s="30">
        <v>273.87</v>
      </c>
      <c r="I121" s="37">
        <f>F121*H121</f>
        <v>3286.44</v>
      </c>
      <c r="J121" s="16" t="s">
        <v>116</v>
      </c>
      <c r="L121" s="2"/>
    </row>
    <row r="122" spans="1:12" ht="18.75" x14ac:dyDescent="0.25">
      <c r="A122" s="9"/>
      <c r="B122" s="8"/>
      <c r="C122" s="4"/>
      <c r="D122" s="4" t="s">
        <v>135</v>
      </c>
      <c r="E122" s="30">
        <v>3</v>
      </c>
      <c r="F122" s="30">
        <v>3</v>
      </c>
      <c r="G122" s="16" t="s">
        <v>136</v>
      </c>
      <c r="H122" s="30">
        <v>49.33</v>
      </c>
      <c r="I122" s="30">
        <f>F122*H122</f>
        <v>147.99</v>
      </c>
      <c r="J122" s="16" t="s">
        <v>116</v>
      </c>
      <c r="L122" s="2"/>
    </row>
    <row r="123" spans="1:12" ht="18.75" x14ac:dyDescent="0.25">
      <c r="A123" s="9" t="s">
        <v>22</v>
      </c>
      <c r="B123" s="8"/>
      <c r="C123" s="4"/>
      <c r="D123" s="4" t="s">
        <v>81</v>
      </c>
      <c r="E123" s="30" t="s">
        <v>121</v>
      </c>
      <c r="F123" s="30" t="s">
        <v>121</v>
      </c>
      <c r="G123" s="16" t="s">
        <v>32</v>
      </c>
      <c r="H123" s="30" t="s">
        <v>121</v>
      </c>
      <c r="I123" s="30" t="s">
        <v>121</v>
      </c>
      <c r="J123" s="16"/>
      <c r="L123" s="2"/>
    </row>
    <row r="124" spans="1:12" ht="18.75" x14ac:dyDescent="0.25">
      <c r="A124" s="45"/>
      <c r="B124" s="46"/>
      <c r="C124" s="25"/>
      <c r="D124" s="25"/>
      <c r="E124" s="44"/>
      <c r="F124" s="44"/>
      <c r="G124" s="33"/>
      <c r="H124" s="30"/>
      <c r="I124" s="30">
        <f>SUM(I120:I123)</f>
        <v>10761.75</v>
      </c>
      <c r="J124" s="16"/>
      <c r="L124" s="2"/>
    </row>
    <row r="125" spans="1:12" ht="18.75" x14ac:dyDescent="0.3">
      <c r="A125" s="57" t="s">
        <v>83</v>
      </c>
      <c r="B125" s="58"/>
      <c r="C125" s="58"/>
      <c r="D125" s="58"/>
      <c r="E125" s="58"/>
      <c r="F125" s="58"/>
      <c r="G125" s="59"/>
      <c r="H125" s="5"/>
      <c r="I125" s="5"/>
      <c r="J125" s="5"/>
      <c r="L125" s="2"/>
    </row>
    <row r="126" spans="1:12" ht="39" customHeight="1" x14ac:dyDescent="0.25">
      <c r="A126" s="9" t="s">
        <v>23</v>
      </c>
      <c r="B126" s="5"/>
      <c r="C126" s="4"/>
      <c r="D126" s="18" t="s">
        <v>125</v>
      </c>
      <c r="E126" s="33">
        <v>1</v>
      </c>
      <c r="F126" s="16">
        <v>1</v>
      </c>
      <c r="G126" s="16" t="s">
        <v>57</v>
      </c>
      <c r="H126" s="16">
        <f>(4952.6*1+9465.6*1)/2</f>
        <v>7209.1</v>
      </c>
      <c r="I126" s="16">
        <f>F126*H126</f>
        <v>7209.1</v>
      </c>
      <c r="J126" s="16" t="s">
        <v>123</v>
      </c>
      <c r="L126" s="2"/>
    </row>
    <row r="127" spans="1:12" ht="18.75" x14ac:dyDescent="0.25">
      <c r="A127" s="9" t="s">
        <v>24</v>
      </c>
      <c r="B127" s="5"/>
      <c r="C127" s="4"/>
      <c r="D127" s="4" t="s">
        <v>82</v>
      </c>
      <c r="E127" s="30" t="s">
        <v>121</v>
      </c>
      <c r="F127" s="30" t="s">
        <v>121</v>
      </c>
      <c r="G127" s="16" t="s">
        <v>57</v>
      </c>
      <c r="H127" s="30" t="s">
        <v>121</v>
      </c>
      <c r="I127" s="30" t="s">
        <v>121</v>
      </c>
      <c r="J127" s="32"/>
      <c r="L127" s="2"/>
    </row>
    <row r="128" spans="1:12" ht="63" x14ac:dyDescent="0.25">
      <c r="A128" s="9"/>
      <c r="B128" s="5"/>
      <c r="C128" s="4"/>
      <c r="D128" s="18" t="s">
        <v>204</v>
      </c>
      <c r="E128" s="33">
        <v>22.7</v>
      </c>
      <c r="F128" s="33">
        <v>22.7</v>
      </c>
      <c r="G128" s="16" t="s">
        <v>129</v>
      </c>
      <c r="H128" s="33">
        <v>223.07</v>
      </c>
      <c r="I128" s="41">
        <f>F128*H128</f>
        <v>5063.6889999999994</v>
      </c>
      <c r="J128" s="16" t="s">
        <v>131</v>
      </c>
      <c r="L128" s="2"/>
    </row>
    <row r="129" spans="1:12" ht="31.5" x14ac:dyDescent="0.25">
      <c r="A129" s="9" t="s">
        <v>122</v>
      </c>
      <c r="B129" s="5"/>
      <c r="C129" s="4"/>
      <c r="D129" s="18" t="s">
        <v>171</v>
      </c>
      <c r="E129" s="30">
        <v>1</v>
      </c>
      <c r="F129" s="30">
        <v>1</v>
      </c>
      <c r="G129" s="16" t="s">
        <v>57</v>
      </c>
      <c r="H129" s="30">
        <v>4460</v>
      </c>
      <c r="I129" s="30">
        <f>F129*H129</f>
        <v>4460</v>
      </c>
      <c r="J129" s="16" t="s">
        <v>123</v>
      </c>
      <c r="L129" s="2"/>
    </row>
    <row r="130" spans="1:12" ht="18.75" x14ac:dyDescent="0.25">
      <c r="A130" s="9"/>
      <c r="B130" s="5"/>
      <c r="C130" s="4"/>
      <c r="D130" s="18" t="s">
        <v>124</v>
      </c>
      <c r="E130" s="31">
        <v>17</v>
      </c>
      <c r="F130" s="16">
        <v>17</v>
      </c>
      <c r="G130" s="16" t="s">
        <v>57</v>
      </c>
      <c r="H130" s="16">
        <v>511.07</v>
      </c>
      <c r="I130" s="16">
        <f t="shared" ref="I130" si="6">F130*H130</f>
        <v>8688.19</v>
      </c>
      <c r="J130" s="16" t="s">
        <v>116</v>
      </c>
      <c r="L130" s="2"/>
    </row>
    <row r="131" spans="1:12" ht="18.75" x14ac:dyDescent="0.25">
      <c r="A131" s="9"/>
      <c r="B131" s="5"/>
      <c r="C131" s="4"/>
      <c r="D131" s="18" t="s">
        <v>219</v>
      </c>
      <c r="E131" s="30">
        <v>270</v>
      </c>
      <c r="F131" s="30">
        <v>270</v>
      </c>
      <c r="G131" s="16" t="s">
        <v>207</v>
      </c>
      <c r="H131" s="37">
        <v>286.98</v>
      </c>
      <c r="I131" s="37">
        <f>F131*H131</f>
        <v>77484.600000000006</v>
      </c>
      <c r="J131" s="16" t="s">
        <v>131</v>
      </c>
      <c r="L131" s="2"/>
    </row>
    <row r="132" spans="1:12" ht="18.75" x14ac:dyDescent="0.25">
      <c r="A132" s="9"/>
      <c r="B132" s="5"/>
      <c r="C132" s="4"/>
      <c r="D132" s="18" t="s">
        <v>220</v>
      </c>
      <c r="E132" s="30">
        <v>30</v>
      </c>
      <c r="F132" s="30">
        <v>30</v>
      </c>
      <c r="G132" s="16" t="s">
        <v>207</v>
      </c>
      <c r="H132" s="37">
        <v>514.86</v>
      </c>
      <c r="I132" s="37">
        <f>F132*H132</f>
        <v>15445.800000000001</v>
      </c>
      <c r="J132" s="16" t="s">
        <v>131</v>
      </c>
      <c r="L132" s="2"/>
    </row>
    <row r="133" spans="1:12" ht="31.5" x14ac:dyDescent="0.25">
      <c r="A133" s="9"/>
      <c r="B133" s="5"/>
      <c r="C133" s="4"/>
      <c r="D133" s="18" t="s">
        <v>222</v>
      </c>
      <c r="E133" s="33">
        <v>1.8</v>
      </c>
      <c r="F133" s="16">
        <v>1.8</v>
      </c>
      <c r="G133" s="16" t="s">
        <v>207</v>
      </c>
      <c r="H133" s="16">
        <v>584.55999999999995</v>
      </c>
      <c r="I133" s="36">
        <f>F133*H133</f>
        <v>1052.2079999999999</v>
      </c>
      <c r="J133" s="16" t="s">
        <v>131</v>
      </c>
      <c r="L133" s="2"/>
    </row>
    <row r="134" spans="1:12" ht="31.5" x14ac:dyDescent="0.25">
      <c r="A134" s="9"/>
      <c r="B134" s="5"/>
      <c r="C134" s="4"/>
      <c r="D134" s="18" t="s">
        <v>126</v>
      </c>
      <c r="E134" s="31">
        <v>14</v>
      </c>
      <c r="F134" s="16">
        <v>14</v>
      </c>
      <c r="G134" s="16" t="s">
        <v>127</v>
      </c>
      <c r="H134" s="16">
        <v>932.24</v>
      </c>
      <c r="I134" s="16">
        <f>F134*H134</f>
        <v>13051.36</v>
      </c>
      <c r="J134" s="16" t="s">
        <v>116</v>
      </c>
      <c r="L134" s="2"/>
    </row>
    <row r="135" spans="1:12" ht="18.75" x14ac:dyDescent="0.25">
      <c r="A135" s="9" t="s">
        <v>25</v>
      </c>
      <c r="B135" s="5"/>
      <c r="C135" s="4"/>
      <c r="D135" s="18" t="s">
        <v>78</v>
      </c>
      <c r="E135" s="30" t="s">
        <v>121</v>
      </c>
      <c r="F135" s="30" t="s">
        <v>121</v>
      </c>
      <c r="G135" s="16" t="s">
        <v>57</v>
      </c>
      <c r="H135" s="30" t="s">
        <v>121</v>
      </c>
      <c r="I135" s="30" t="s">
        <v>121</v>
      </c>
      <c r="J135" s="32"/>
      <c r="L135" s="2"/>
    </row>
    <row r="136" spans="1:12" ht="31.5" x14ac:dyDescent="0.25">
      <c r="A136" s="9"/>
      <c r="B136" s="5"/>
      <c r="C136" s="4"/>
      <c r="D136" s="18" t="s">
        <v>172</v>
      </c>
      <c r="E136" s="30">
        <v>2</v>
      </c>
      <c r="F136" s="30">
        <v>2</v>
      </c>
      <c r="G136" s="16" t="s">
        <v>33</v>
      </c>
      <c r="H136" s="37">
        <v>2294</v>
      </c>
      <c r="I136" s="37">
        <f>F136*H136</f>
        <v>4588</v>
      </c>
      <c r="J136" s="16" t="s">
        <v>131</v>
      </c>
      <c r="L136" s="2"/>
    </row>
    <row r="137" spans="1:12" ht="18.75" x14ac:dyDescent="0.25">
      <c r="A137" s="9"/>
      <c r="B137" s="5"/>
      <c r="C137" s="4"/>
      <c r="D137" s="4" t="s">
        <v>173</v>
      </c>
      <c r="E137" s="33">
        <v>4</v>
      </c>
      <c r="F137" s="16">
        <v>4</v>
      </c>
      <c r="G137" s="16" t="s">
        <v>33</v>
      </c>
      <c r="H137" s="16">
        <v>452.7</v>
      </c>
      <c r="I137" s="16">
        <f>F137*H137</f>
        <v>1810.8</v>
      </c>
      <c r="J137" s="16" t="s">
        <v>131</v>
      </c>
      <c r="L137" s="2"/>
    </row>
    <row r="138" spans="1:12" ht="18.75" x14ac:dyDescent="0.25">
      <c r="A138" s="9"/>
      <c r="B138" s="5"/>
      <c r="C138" s="4"/>
      <c r="D138" s="4" t="s">
        <v>174</v>
      </c>
      <c r="E138" s="33">
        <v>4</v>
      </c>
      <c r="F138" s="16">
        <v>4</v>
      </c>
      <c r="G138" s="16" t="s">
        <v>33</v>
      </c>
      <c r="H138" s="16">
        <v>2320.25</v>
      </c>
      <c r="I138" s="16">
        <f>F138*H138</f>
        <v>9281</v>
      </c>
      <c r="J138" s="16" t="s">
        <v>131</v>
      </c>
      <c r="L138" s="2"/>
    </row>
    <row r="139" spans="1:12" ht="18.75" x14ac:dyDescent="0.25">
      <c r="A139" s="9"/>
      <c r="B139" s="5"/>
      <c r="C139" s="4"/>
      <c r="D139" s="18" t="s">
        <v>221</v>
      </c>
      <c r="E139" s="30">
        <v>59</v>
      </c>
      <c r="F139" s="30">
        <v>59</v>
      </c>
      <c r="G139" s="16" t="s">
        <v>33</v>
      </c>
      <c r="H139" s="37">
        <v>2406.88</v>
      </c>
      <c r="I139" s="37">
        <f>F139*H139</f>
        <v>142005.92000000001</v>
      </c>
      <c r="J139" s="16" t="s">
        <v>131</v>
      </c>
      <c r="L139" s="2"/>
    </row>
    <row r="140" spans="1:12" ht="18.75" x14ac:dyDescent="0.25">
      <c r="A140" s="9" t="s">
        <v>31</v>
      </c>
      <c r="B140" s="5"/>
      <c r="C140" s="4"/>
      <c r="D140" s="18" t="s">
        <v>78</v>
      </c>
      <c r="E140" s="31">
        <v>13</v>
      </c>
      <c r="F140" s="16">
        <v>13</v>
      </c>
      <c r="G140" s="16" t="s">
        <v>57</v>
      </c>
      <c r="H140" s="16">
        <v>259.68</v>
      </c>
      <c r="I140" s="16">
        <f>F140*H140</f>
        <v>3375.84</v>
      </c>
      <c r="J140" s="16" t="s">
        <v>131</v>
      </c>
      <c r="L140" s="2"/>
    </row>
    <row r="141" spans="1:12" ht="31.5" x14ac:dyDescent="0.25">
      <c r="A141" s="9" t="s">
        <v>21</v>
      </c>
      <c r="B141" s="5"/>
      <c r="C141" s="4"/>
      <c r="D141" s="18" t="s">
        <v>74</v>
      </c>
      <c r="E141" s="30" t="s">
        <v>121</v>
      </c>
      <c r="F141" s="30" t="s">
        <v>121</v>
      </c>
      <c r="G141" s="16" t="s">
        <v>57</v>
      </c>
      <c r="H141" s="30" t="s">
        <v>121</v>
      </c>
      <c r="I141" s="30" t="s">
        <v>121</v>
      </c>
      <c r="J141" s="32"/>
      <c r="L141" s="2"/>
    </row>
    <row r="142" spans="1:12" ht="18.75" x14ac:dyDescent="0.25">
      <c r="A142" s="45"/>
      <c r="B142" s="25"/>
      <c r="C142" s="25"/>
      <c r="D142" s="43"/>
      <c r="E142" s="44"/>
      <c r="F142" s="44"/>
      <c r="G142" s="33"/>
      <c r="H142" s="30"/>
      <c r="I142" s="37">
        <f>SUM(I126:I141)</f>
        <v>293516.50700000004</v>
      </c>
      <c r="J142" s="32"/>
      <c r="L142" s="2"/>
    </row>
    <row r="143" spans="1:12" ht="18.75" x14ac:dyDescent="0.25">
      <c r="A143" s="64" t="s">
        <v>97</v>
      </c>
      <c r="B143" s="65"/>
      <c r="C143" s="65"/>
      <c r="D143" s="65"/>
      <c r="E143" s="65"/>
      <c r="F143" s="65"/>
      <c r="G143" s="66"/>
      <c r="H143" s="14"/>
      <c r="I143" s="5"/>
      <c r="J143" s="5"/>
      <c r="L143" s="2"/>
    </row>
    <row r="144" spans="1:12" ht="47.25" x14ac:dyDescent="0.25">
      <c r="A144" s="9" t="s">
        <v>95</v>
      </c>
      <c r="B144" s="25"/>
      <c r="C144" s="25"/>
      <c r="D144" s="26" t="s">
        <v>107</v>
      </c>
      <c r="E144" s="34">
        <v>460</v>
      </c>
      <c r="F144" s="16">
        <v>460</v>
      </c>
      <c r="G144" s="33" t="s">
        <v>96</v>
      </c>
      <c r="H144" s="33">
        <v>4.8</v>
      </c>
      <c r="I144" s="16">
        <f>F144*H144</f>
        <v>2208</v>
      </c>
      <c r="J144" s="16" t="s">
        <v>116</v>
      </c>
      <c r="L144" s="2"/>
    </row>
    <row r="145" spans="1:12" ht="18.75" x14ac:dyDescent="0.25">
      <c r="A145" s="45"/>
      <c r="B145" s="25"/>
      <c r="C145" s="25"/>
      <c r="D145" s="43"/>
      <c r="E145" s="47"/>
      <c r="F145" s="48"/>
      <c r="G145" s="33"/>
      <c r="H145" s="33"/>
      <c r="I145" s="16">
        <f>SUM(I144)</f>
        <v>2208</v>
      </c>
      <c r="J145" s="16"/>
      <c r="L145" s="2"/>
    </row>
    <row r="146" spans="1:12" ht="18.75" x14ac:dyDescent="0.3">
      <c r="A146" s="57" t="s">
        <v>84</v>
      </c>
      <c r="B146" s="58"/>
      <c r="C146" s="58"/>
      <c r="D146" s="58"/>
      <c r="E146" s="58"/>
      <c r="F146" s="58"/>
      <c r="G146" s="59"/>
      <c r="H146" s="22"/>
      <c r="I146" s="5"/>
      <c r="J146" s="5"/>
      <c r="L146" s="2"/>
    </row>
    <row r="147" spans="1:12" ht="32.25" x14ac:dyDescent="0.3">
      <c r="A147" s="28" t="s">
        <v>117</v>
      </c>
      <c r="B147" s="27"/>
      <c r="C147" s="27"/>
      <c r="D147" s="29" t="s">
        <v>118</v>
      </c>
      <c r="E147" s="16">
        <v>138</v>
      </c>
      <c r="F147" s="16">
        <v>138</v>
      </c>
      <c r="G147" s="16" t="s">
        <v>119</v>
      </c>
      <c r="H147" s="16">
        <v>13</v>
      </c>
      <c r="I147" s="16">
        <f>F147*H147*3</f>
        <v>5382</v>
      </c>
      <c r="J147" s="16" t="s">
        <v>120</v>
      </c>
      <c r="L147" s="2"/>
    </row>
    <row r="148" spans="1:12" ht="18.75" x14ac:dyDescent="0.25">
      <c r="A148" s="9" t="s">
        <v>26</v>
      </c>
      <c r="B148" s="5"/>
      <c r="C148" s="4"/>
      <c r="D148" s="4" t="s">
        <v>80</v>
      </c>
      <c r="E148" s="30" t="s">
        <v>121</v>
      </c>
      <c r="F148" s="30" t="s">
        <v>121</v>
      </c>
      <c r="G148" s="16" t="s">
        <v>57</v>
      </c>
      <c r="H148" s="30" t="s">
        <v>121</v>
      </c>
      <c r="I148" s="30" t="s">
        <v>121</v>
      </c>
      <c r="J148" s="16"/>
      <c r="L148" s="2"/>
    </row>
    <row r="149" spans="1:12" ht="47.25" x14ac:dyDescent="0.25">
      <c r="A149" s="9" t="s">
        <v>27</v>
      </c>
      <c r="B149" s="5"/>
      <c r="C149" s="4"/>
      <c r="D149" s="18" t="s">
        <v>29</v>
      </c>
      <c r="E149" s="30" t="s">
        <v>121</v>
      </c>
      <c r="F149" s="30" t="s">
        <v>121</v>
      </c>
      <c r="G149" s="16" t="s">
        <v>57</v>
      </c>
      <c r="H149" s="30" t="s">
        <v>121</v>
      </c>
      <c r="I149" s="30" t="s">
        <v>121</v>
      </c>
      <c r="J149" s="16"/>
      <c r="L149" s="2"/>
    </row>
    <row r="150" spans="1:12" ht="31.5" x14ac:dyDescent="0.25">
      <c r="A150" s="9" t="s">
        <v>28</v>
      </c>
      <c r="B150" s="5"/>
      <c r="C150" s="4"/>
      <c r="D150" s="18" t="s">
        <v>79</v>
      </c>
      <c r="E150" s="30" t="s">
        <v>121</v>
      </c>
      <c r="F150" s="30" t="s">
        <v>121</v>
      </c>
      <c r="G150" s="16" t="s">
        <v>57</v>
      </c>
      <c r="H150" s="30" t="s">
        <v>121</v>
      </c>
      <c r="I150" s="30" t="s">
        <v>121</v>
      </c>
      <c r="J150" s="16"/>
      <c r="L150" s="2"/>
    </row>
    <row r="151" spans="1:12" ht="18.75" x14ac:dyDescent="0.25">
      <c r="A151" s="45"/>
      <c r="B151" s="25"/>
      <c r="C151" s="25"/>
      <c r="D151" s="43"/>
      <c r="E151" s="44"/>
      <c r="F151" s="44"/>
      <c r="G151" s="33"/>
      <c r="H151" s="49"/>
      <c r="I151" s="49">
        <f>SUM(I147:I150)</f>
        <v>5382</v>
      </c>
      <c r="J151" s="50"/>
      <c r="L151" s="2"/>
    </row>
    <row r="152" spans="1:12" ht="18.75" x14ac:dyDescent="0.3">
      <c r="A152" s="57" t="s">
        <v>89</v>
      </c>
      <c r="B152" s="58"/>
      <c r="C152" s="58"/>
      <c r="D152" s="58"/>
      <c r="E152" s="58"/>
      <c r="F152" s="58"/>
      <c r="G152" s="59"/>
      <c r="H152" s="2"/>
      <c r="I152" s="2"/>
      <c r="J152" s="2"/>
      <c r="K152" s="2"/>
      <c r="L152" s="2"/>
    </row>
    <row r="153" spans="1:12" ht="48" x14ac:dyDescent="0.3">
      <c r="A153" s="6" t="s">
        <v>69</v>
      </c>
      <c r="B153" s="6"/>
      <c r="C153" s="4"/>
      <c r="D153" s="18" t="s">
        <v>90</v>
      </c>
      <c r="E153" s="30" t="s">
        <v>121</v>
      </c>
      <c r="F153" s="30" t="s">
        <v>121</v>
      </c>
      <c r="G153" s="16" t="s">
        <v>32</v>
      </c>
      <c r="H153" s="30" t="s">
        <v>121</v>
      </c>
      <c r="I153" s="30" t="s">
        <v>121</v>
      </c>
      <c r="J153" s="5"/>
      <c r="L153" s="2"/>
    </row>
    <row r="154" spans="1:12" ht="18.75" x14ac:dyDescent="0.3">
      <c r="A154" s="42"/>
      <c r="B154" s="51"/>
      <c r="C154" s="25"/>
      <c r="D154" s="43"/>
      <c r="E154" s="44"/>
      <c r="F154" s="44"/>
      <c r="G154" s="33"/>
      <c r="H154" s="44"/>
      <c r="I154" s="44"/>
      <c r="J154" s="25"/>
      <c r="L154" s="2"/>
    </row>
    <row r="155" spans="1:12" ht="18.75" x14ac:dyDescent="0.3">
      <c r="A155" s="57" t="s">
        <v>106</v>
      </c>
      <c r="B155" s="58"/>
      <c r="C155" s="58"/>
      <c r="D155" s="58"/>
      <c r="E155" s="58"/>
      <c r="F155" s="58"/>
      <c r="G155" s="59"/>
      <c r="H155" s="57"/>
      <c r="I155" s="58"/>
      <c r="J155" s="58"/>
      <c r="L155" s="2"/>
    </row>
    <row r="156" spans="1:12" ht="18.75" x14ac:dyDescent="0.3">
      <c r="A156" s="28" t="s">
        <v>142</v>
      </c>
      <c r="B156" s="28"/>
      <c r="C156" s="28"/>
      <c r="D156" s="38" t="s">
        <v>143</v>
      </c>
      <c r="E156" s="16">
        <v>1</v>
      </c>
      <c r="F156" s="16">
        <v>1</v>
      </c>
      <c r="G156" s="16" t="s">
        <v>57</v>
      </c>
      <c r="H156" s="16">
        <v>5000</v>
      </c>
      <c r="I156" s="16">
        <f>F156*H156</f>
        <v>5000</v>
      </c>
      <c r="J156" s="16" t="s">
        <v>131</v>
      </c>
      <c r="L156" s="2"/>
    </row>
    <row r="157" spans="1:12" ht="48" x14ac:dyDescent="0.3">
      <c r="A157" s="28"/>
      <c r="B157" s="28"/>
      <c r="C157" s="28"/>
      <c r="D157" s="29" t="s">
        <v>212</v>
      </c>
      <c r="E157" s="16">
        <v>1</v>
      </c>
      <c r="F157" s="16">
        <v>1</v>
      </c>
      <c r="G157" s="16" t="s">
        <v>213</v>
      </c>
      <c r="H157" s="16">
        <v>9459</v>
      </c>
      <c r="I157" s="16">
        <f>F157*H157</f>
        <v>9459</v>
      </c>
      <c r="J157" s="16" t="s">
        <v>227</v>
      </c>
      <c r="L157" s="2"/>
    </row>
    <row r="158" spans="1:12" ht="48" x14ac:dyDescent="0.3">
      <c r="A158" s="28"/>
      <c r="B158" s="28"/>
      <c r="C158" s="28"/>
      <c r="D158" s="29" t="s">
        <v>214</v>
      </c>
      <c r="E158" s="16">
        <v>1</v>
      </c>
      <c r="F158" s="16">
        <v>1</v>
      </c>
      <c r="G158" s="16" t="s">
        <v>213</v>
      </c>
      <c r="H158" s="16">
        <v>42800</v>
      </c>
      <c r="I158" s="16">
        <f>F158*H158</f>
        <v>42800</v>
      </c>
      <c r="J158" s="16" t="s">
        <v>227</v>
      </c>
      <c r="L158" s="2"/>
    </row>
    <row r="159" spans="1:12" ht="32.25" x14ac:dyDescent="0.3">
      <c r="A159" s="28" t="s">
        <v>149</v>
      </c>
      <c r="B159" s="27"/>
      <c r="C159" s="27"/>
      <c r="D159" s="39" t="s">
        <v>150</v>
      </c>
      <c r="E159" s="16">
        <v>2</v>
      </c>
      <c r="F159" s="16">
        <v>2</v>
      </c>
      <c r="G159" s="16" t="s">
        <v>151</v>
      </c>
      <c r="H159" s="16">
        <v>800</v>
      </c>
      <c r="I159" s="16">
        <f t="shared" ref="I159:I161" si="7">F159*H159</f>
        <v>1600</v>
      </c>
      <c r="J159" s="16" t="s">
        <v>152</v>
      </c>
      <c r="K159" s="2"/>
      <c r="L159" s="2"/>
    </row>
    <row r="160" spans="1:12" ht="99.75" customHeight="1" x14ac:dyDescent="0.3">
      <c r="A160" s="27"/>
      <c r="B160" s="27"/>
      <c r="C160" s="27"/>
      <c r="D160" s="39" t="s">
        <v>153</v>
      </c>
      <c r="E160" s="30">
        <v>40</v>
      </c>
      <c r="F160" s="30">
        <v>40</v>
      </c>
      <c r="G160" s="16" t="s">
        <v>136</v>
      </c>
      <c r="H160" s="30">
        <v>650</v>
      </c>
      <c r="I160" s="30">
        <f>F160*H160</f>
        <v>26000</v>
      </c>
      <c r="J160" s="16" t="s">
        <v>152</v>
      </c>
      <c r="K160" s="2"/>
      <c r="L160" s="2"/>
    </row>
    <row r="161" spans="1:12" ht="32.25" x14ac:dyDescent="0.3">
      <c r="A161" s="27"/>
      <c r="B161" s="27"/>
      <c r="C161" s="27"/>
      <c r="D161" s="39" t="s">
        <v>154</v>
      </c>
      <c r="E161" s="16">
        <v>1330</v>
      </c>
      <c r="F161" s="16">
        <v>1330</v>
      </c>
      <c r="G161" s="16" t="s">
        <v>155</v>
      </c>
      <c r="H161" s="16">
        <v>38.85</v>
      </c>
      <c r="I161" s="16">
        <f t="shared" si="7"/>
        <v>51670.5</v>
      </c>
      <c r="J161" s="16" t="s">
        <v>152</v>
      </c>
      <c r="K161" s="2"/>
      <c r="L161" s="2"/>
    </row>
    <row r="162" spans="1:12" ht="15.75" x14ac:dyDescent="0.25">
      <c r="A162" s="52"/>
      <c r="B162" s="52"/>
      <c r="C162" s="52"/>
      <c r="D162" s="5"/>
      <c r="E162" s="5"/>
      <c r="F162" s="52"/>
      <c r="G162" s="52"/>
      <c r="H162" s="52"/>
      <c r="I162" s="16">
        <f>SUM(I156:I161)</f>
        <v>136529.5</v>
      </c>
      <c r="J162" s="52"/>
      <c r="K162" s="2"/>
      <c r="L162" s="2"/>
    </row>
    <row r="163" spans="1:12" ht="15.75" x14ac:dyDescent="0.25">
      <c r="A163" s="53" t="s">
        <v>228</v>
      </c>
      <c r="B163" s="52"/>
      <c r="C163" s="52"/>
      <c r="D163" s="5"/>
      <c r="E163" s="5"/>
      <c r="F163" s="52"/>
      <c r="G163" s="52"/>
      <c r="H163" s="52"/>
      <c r="I163" s="54">
        <f>I15+I42+I88+I102+I118+I124+I142+I145+I151+I162</f>
        <v>2727881.1921999999</v>
      </c>
      <c r="J163" s="52"/>
      <c r="K163" s="2"/>
      <c r="L163" s="2"/>
    </row>
    <row r="164" spans="1:12" ht="49.5" customHeight="1" x14ac:dyDescent="0.25">
      <c r="A164" s="67" t="s">
        <v>229</v>
      </c>
      <c r="B164" s="67"/>
      <c r="C164" s="67"/>
      <c r="D164" s="67"/>
      <c r="E164" s="67"/>
      <c r="F164" s="67"/>
      <c r="G164" s="67"/>
      <c r="H164" s="67"/>
      <c r="I164" s="67"/>
      <c r="J164" s="67"/>
      <c r="K164" s="2"/>
      <c r="L164" s="2"/>
    </row>
    <row r="165" spans="1:12" ht="15.75" x14ac:dyDescent="0.25">
      <c r="A165" s="2"/>
      <c r="B165" s="2"/>
      <c r="C165" s="2"/>
      <c r="D165" s="19"/>
      <c r="E165" s="19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9"/>
      <c r="E166" s="19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9"/>
      <c r="E167" s="19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9"/>
      <c r="E168" s="19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9"/>
      <c r="E169" s="19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9"/>
      <c r="E170" s="19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9"/>
      <c r="E171" s="19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9"/>
      <c r="E172" s="19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9"/>
      <c r="E173" s="19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9"/>
      <c r="E174" s="19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9"/>
      <c r="E175" s="19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9"/>
      <c r="E176" s="19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9"/>
      <c r="E177" s="19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9"/>
      <c r="E178" s="19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9"/>
      <c r="E179" s="19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9"/>
      <c r="E180" s="19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9"/>
      <c r="E181" s="19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9"/>
      <c r="E182" s="19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9"/>
      <c r="E183" s="19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9"/>
      <c r="E184" s="19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9"/>
      <c r="E185" s="19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9"/>
      <c r="E186" s="19"/>
      <c r="F186" s="2"/>
      <c r="G186" s="2"/>
      <c r="H186" s="2"/>
      <c r="I186" s="2"/>
      <c r="J186" s="2"/>
      <c r="K186" s="2"/>
      <c r="L186" s="2"/>
    </row>
  </sheetData>
  <mergeCells count="16">
    <mergeCell ref="A164:J164"/>
    <mergeCell ref="A2:J2"/>
    <mergeCell ref="A155:G155"/>
    <mergeCell ref="H155:J155"/>
    <mergeCell ref="I1:J1"/>
    <mergeCell ref="A114:G114"/>
    <mergeCell ref="A125:G125"/>
    <mergeCell ref="A152:G152"/>
    <mergeCell ref="A43:G43"/>
    <mergeCell ref="A16:G16"/>
    <mergeCell ref="A5:G5"/>
    <mergeCell ref="A143:G143"/>
    <mergeCell ref="A89:G89"/>
    <mergeCell ref="A103:G103"/>
    <mergeCell ref="A119:G119"/>
    <mergeCell ref="A146:G146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2023-03-06T05:46:54Z</dcterms:modified>
</cp:coreProperties>
</file>