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2" i="1" l="1"/>
  <c r="D12" i="1"/>
  <c r="E11" i="1"/>
  <c r="E10" i="1"/>
  <c r="D10" i="1"/>
  <c r="D30" i="1"/>
  <c r="D28" i="1"/>
  <c r="D27" i="1"/>
  <c r="E17" i="1" l="1"/>
  <c r="D17" i="1"/>
  <c r="E14" i="1"/>
  <c r="D14" i="1"/>
  <c r="E13" i="1" l="1"/>
  <c r="D13" i="1"/>
  <c r="E18" i="1"/>
  <c r="D18" i="1"/>
  <c r="D19" i="1"/>
  <c r="E19" i="1"/>
  <c r="E15" i="1"/>
  <c r="D11" i="1"/>
  <c r="F19" i="1" l="1"/>
  <c r="F18" i="1"/>
  <c r="F17" i="1"/>
  <c r="E20" i="1" l="1"/>
  <c r="D29" i="1" l="1"/>
  <c r="E21" i="1"/>
</calcChain>
</file>

<file path=xl/sharedStrings.xml><?xml version="1.0" encoding="utf-8"?>
<sst xmlns="http://schemas.openxmlformats.org/spreadsheetml/2006/main" count="36" uniqueCount="34">
  <si>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</si>
  <si>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</si>
  <si>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</si>
  <si>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</si>
  <si>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</si>
  <si>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</si>
  <si>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</si>
  <si>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</si>
  <si>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</si>
  <si>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</si>
  <si>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</si>
  <si>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</si>
  <si>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</si>
  <si>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</si>
  <si>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</si>
  <si>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</si>
  <si>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</si>
  <si>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Очистка канализационной сети дворовой</t>
  </si>
  <si>
    <t xml:space="preserve">                                        по улице Рудакова</t>
  </si>
  <si>
    <t>Очистка канализационной сети внутренней</t>
  </si>
  <si>
    <t>Осмотр водопровода, канализации</t>
  </si>
  <si>
    <t>100квартир</t>
  </si>
  <si>
    <t>Рыжов А.А.</t>
  </si>
  <si>
    <t>т/рем</t>
  </si>
  <si>
    <t>т/обс</t>
  </si>
  <si>
    <t>по акту</t>
  </si>
  <si>
    <t>Осмотр линий электрических сетей, арматуры и электрооборудования на лестничных клетках(1 раз в месяц)</t>
  </si>
  <si>
    <t>100 лестничных клеток</t>
  </si>
  <si>
    <t>Установка манометров с трехходовым краном</t>
  </si>
  <si>
    <t>1 компл.</t>
  </si>
  <si>
    <t xml:space="preserve">100м </t>
  </si>
  <si>
    <t>Смена кранов на шаровые краны диам. 15 мм</t>
  </si>
  <si>
    <t>имущества МКД, выполненных за 2022 года на жилом доме № 12</t>
  </si>
  <si>
    <t>Запенивание трещин в шифере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</si>
</sst>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142" zoomScaleNormal="142" workbookViewId="0">
      <selection activeCell="E26" sqref="A1:E2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16</v>
      </c>
      <c r="C3" s="3"/>
      <c r="D3" s="3"/>
      <c r="E3" s="3"/>
      <c r="F3" s="1"/>
    </row>
    <row r="4" spans="1:6" ht="15.75" x14ac:dyDescent="0.25">
      <c r="A4" s="4"/>
      <c r="B4" s="3" t="s">
        <v>32</v>
      </c>
      <c r="C4" s="3"/>
      <c r="D4" s="3"/>
      <c r="E4" s="3"/>
      <c r="F4" s="1"/>
    </row>
    <row r="5" spans="1:6" ht="15.75" x14ac:dyDescent="0.25">
      <c r="A5" s="4"/>
      <c r="B5" s="3" t="s">
        <v>18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0.01+0.01+0.01+0.01+0.01</f>
        <v>0.05</v>
      </c>
      <c r="E10" s="7">
        <f>60.6+60.6+60.6+65.8+70.8</f>
        <v>318.40000000000003</v>
      </c>
      <c r="F10" s="4"/>
    </row>
    <row r="11" spans="1:6" s="1" customFormat="1" ht="47.25" x14ac:dyDescent="0.25">
      <c r="A11" s="7">
        <v>2</v>
      </c>
      <c r="B11" s="8" t="s">
        <v>26</v>
      </c>
      <c r="C11" s="8" t="s">
        <v>27</v>
      </c>
      <c r="D11" s="7">
        <f>0.02</f>
        <v>0.02</v>
      </c>
      <c r="E11" s="7">
        <f>146.6+146.6+148.8+148.8+148.8+148.8+161.2+161.2+161.2+171.4+171.4</f>
        <v>1714.8000000000002</v>
      </c>
      <c r="F11" s="4"/>
    </row>
    <row r="12" spans="1:6" s="1" customFormat="1" ht="31.5" x14ac:dyDescent="0.25">
      <c r="A12" s="7">
        <v>3</v>
      </c>
      <c r="B12" s="8" t="s">
        <v>20</v>
      </c>
      <c r="C12" s="8" t="s">
        <v>21</v>
      </c>
      <c r="D12" s="7">
        <f>0.02+0.02+0.01+0.02+0.02+0.02+0.05+0.02+0.01+0.02+0.01</f>
        <v>0.22000000000000003</v>
      </c>
      <c r="E12" s="7">
        <f>1037.4+1037.2+528.4+1058.6+1058.8+1058.8+2845.2+1137.2+570.6+1218+609.4</f>
        <v>12159.600000000002</v>
      </c>
      <c r="F12" s="4"/>
    </row>
    <row r="13" spans="1:6" s="1" customFormat="1" ht="47.25" x14ac:dyDescent="0.25">
      <c r="A13" s="7">
        <v>4</v>
      </c>
      <c r="B13" s="8" t="s">
        <v>19</v>
      </c>
      <c r="C13" s="8" t="s">
        <v>12</v>
      </c>
      <c r="D13" s="7">
        <f>0.04+0.02+0.05</f>
        <v>0.11</v>
      </c>
      <c r="E13" s="7">
        <f>1029.6+546.4+4401.4+1368.6</f>
        <v>7346</v>
      </c>
      <c r="F13" s="4"/>
    </row>
    <row r="14" spans="1:6" s="1" customFormat="1" ht="47.25" x14ac:dyDescent="0.25">
      <c r="A14" s="7">
        <v>5</v>
      </c>
      <c r="B14" s="8" t="s">
        <v>17</v>
      </c>
      <c r="C14" s="8" t="s">
        <v>12</v>
      </c>
      <c r="D14" s="7">
        <f>0.1+0.05+0.1+0.05</f>
        <v>0.3</v>
      </c>
      <c r="E14" s="7">
        <f>8031.4+4096.8+8188.2+4401.6</f>
        <v>24718</v>
      </c>
      <c r="F14" s="4"/>
    </row>
    <row r="15" spans="1:6" ht="15.75" x14ac:dyDescent="0.25">
      <c r="A15" s="7"/>
      <c r="B15" s="8"/>
      <c r="C15" s="8"/>
      <c r="D15" s="7"/>
      <c r="E15" s="13">
        <f>SUM(E10:E14)</f>
        <v>46256.800000000003</v>
      </c>
      <c r="F15" s="4"/>
    </row>
    <row r="16" spans="1:6" ht="15.75" x14ac:dyDescent="0.25">
      <c r="A16" s="7"/>
      <c r="B16" s="12" t="s">
        <v>11</v>
      </c>
      <c r="C16" s="8"/>
      <c r="D16" s="7"/>
      <c r="E16" s="7"/>
      <c r="F16" s="4"/>
    </row>
    <row r="17" spans="1:7" ht="31.5" x14ac:dyDescent="0.25">
      <c r="A17" s="7">
        <v>1</v>
      </c>
      <c r="B17" s="8" t="s">
        <v>31</v>
      </c>
      <c r="C17" s="8" t="s">
        <v>13</v>
      </c>
      <c r="D17" s="7">
        <f>0.01</f>
        <v>0.01</v>
      </c>
      <c r="E17" s="7">
        <f>1018.8</f>
        <v>1018.8</v>
      </c>
      <c r="F17" s="4">
        <f>E17/2</f>
        <v>509.4</v>
      </c>
    </row>
    <row r="18" spans="1:7" s="1" customFormat="1" ht="31.5" x14ac:dyDescent="0.25">
      <c r="A18" s="7">
        <v>2</v>
      </c>
      <c r="B18" s="8" t="s">
        <v>28</v>
      </c>
      <c r="C18" s="8" t="s">
        <v>29</v>
      </c>
      <c r="D18" s="7">
        <f>2</f>
        <v>2</v>
      </c>
      <c r="E18" s="7">
        <f>2237.2</f>
        <v>2237.1999999999998</v>
      </c>
      <c r="F18" s="4">
        <f>E18/6</f>
        <v>372.86666666666662</v>
      </c>
    </row>
    <row r="19" spans="1:7" s="1" customFormat="1" ht="15.75" x14ac:dyDescent="0.25">
      <c r="A19" s="7">
        <v>3</v>
      </c>
      <c r="B19" s="8" t="s">
        <v>33</v>
      </c>
      <c r="C19" s="8" t="s">
        <v>30</v>
      </c>
      <c r="D19" s="7">
        <f>0.085</f>
        <v>8.5000000000000006E-2</v>
      </c>
      <c r="E19" s="7">
        <f>1294</f>
        <v>1294</v>
      </c>
      <c r="F19" s="4">
        <f>E19/6</f>
        <v>215.66666666666666</v>
      </c>
    </row>
    <row r="20" spans="1:7" s="1" customFormat="1" ht="15.75" x14ac:dyDescent="0.25">
      <c r="A20" s="7"/>
      <c r="B20" s="8"/>
      <c r="C20" s="8"/>
      <c r="D20" s="7"/>
      <c r="E20" s="13">
        <f>SUM(E17:E19)</f>
        <v>4550</v>
      </c>
      <c r="F20" s="4"/>
    </row>
    <row r="21" spans="1:7" ht="15.75" x14ac:dyDescent="0.25">
      <c r="A21" s="7"/>
      <c r="B21" s="8" t="s">
        <v>9</v>
      </c>
      <c r="C21" s="7"/>
      <c r="D21" s="7"/>
      <c r="E21" s="9">
        <f>E15+E20</f>
        <v>50806.8</v>
      </c>
      <c r="F21" s="4"/>
    </row>
    <row r="22" spans="1:7" ht="15.75" x14ac:dyDescent="0.25">
      <c r="A22" s="7"/>
      <c r="B22" s="8"/>
      <c r="C22" s="7"/>
      <c r="D22" s="7"/>
      <c r="E22" s="7"/>
      <c r="F22" s="4"/>
    </row>
    <row r="23" spans="1:7" ht="15.75" x14ac:dyDescent="0.25">
      <c r="A23" s="10"/>
      <c r="B23" s="10"/>
      <c r="C23" s="10"/>
      <c r="D23" s="10"/>
      <c r="E23" s="10"/>
      <c r="F23" s="4"/>
    </row>
    <row r="24" spans="1:7" ht="15.75" x14ac:dyDescent="0.25">
      <c r="A24" s="10"/>
      <c r="B24" s="10" t="s">
        <v>14</v>
      </c>
      <c r="C24" s="10" t="s">
        <v>22</v>
      </c>
      <c r="D24" s="10"/>
      <c r="E24" s="10"/>
      <c r="F24" s="1"/>
    </row>
    <row r="25" spans="1:7" x14ac:dyDescent="0.25">
      <c r="A25" s="2"/>
      <c r="B25" s="2"/>
      <c r="C25" s="2"/>
      <c r="D25" s="2"/>
      <c r="E25" s="2"/>
      <c r="F25" s="1"/>
    </row>
    <row r="26" spans="1:7" x14ac:dyDescent="0.25">
      <c r="A26" s="2"/>
      <c r="B26" s="2" t="s">
        <v>15</v>
      </c>
      <c r="C26" s="2"/>
      <c r="D26" s="2"/>
      <c r="E26" s="2"/>
      <c r="F26" s="1"/>
    </row>
    <row r="27" spans="1:7" x14ac:dyDescent="0.25">
      <c r="A27" s="2"/>
      <c r="B27" s="2"/>
      <c r="C27" s="2" t="s">
        <v>24</v>
      </c>
      <c r="D27" s="15">
        <f>1184+9275.8+4774+1207.4+10486+1268.2+8020+2667+5133.4+1389.4+851.6</f>
        <v>46256.800000000003</v>
      </c>
      <c r="E27" s="2"/>
      <c r="F27" s="14"/>
      <c r="G27" s="14"/>
    </row>
    <row r="28" spans="1:7" x14ac:dyDescent="0.25">
      <c r="A28" s="2"/>
      <c r="B28" s="2"/>
      <c r="C28" s="2" t="s">
        <v>23</v>
      </c>
      <c r="D28" s="15">
        <f>0+1294+2237.2+0+0+1018.8+0+0</f>
        <v>4550</v>
      </c>
      <c r="E28" s="2"/>
    </row>
    <row r="29" spans="1:7" x14ac:dyDescent="0.25">
      <c r="A29" s="2"/>
      <c r="B29" s="2"/>
      <c r="C29" s="2"/>
      <c r="D29" s="15">
        <f>D27+D28</f>
        <v>50806.8</v>
      </c>
      <c r="E29" s="2"/>
      <c r="F29" s="14"/>
    </row>
    <row r="30" spans="1:7" x14ac:dyDescent="0.25">
      <c r="A30" s="2"/>
      <c r="B30" s="2"/>
      <c r="C30" s="2" t="s">
        <v>25</v>
      </c>
      <c r="D30" s="15">
        <f>1184+9275.8+4774+2501.4+12723.2+1268.2+8020+2667+6152.2+1389.4+851.6</f>
        <v>50806.8</v>
      </c>
      <c r="E30" s="2"/>
      <c r="F30" s="14"/>
    </row>
    <row r="31" spans="1:7" x14ac:dyDescent="0.25">
      <c r="A31" s="2"/>
      <c r="B31" s="2"/>
      <c r="C31" s="2"/>
      <c r="D31" s="2"/>
      <c r="E31" s="2"/>
    </row>
    <row r="32" spans="1:7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x14ac:dyDescent="0.25">
      <c r="A37" s="2"/>
      <c r="B37" s="2"/>
      <c r="C37" s="2"/>
      <c r="D37" s="2"/>
      <c r="E37" s="2"/>
    </row>
    <row r="38" spans="1:5" x14ac:dyDescent="0.25">
      <c r="A38" s="2"/>
      <c r="B38" s="2"/>
      <c r="C38" s="2"/>
      <c r="D38" s="2"/>
      <c r="E38" s="2"/>
    </row>
    <row r="39" spans="1:5" x14ac:dyDescent="0.25">
      <c r="A39" s="2"/>
      <c r="B39" s="2"/>
      <c r="C39" s="2"/>
      <c r="D39" s="2"/>
      <c r="E39" s="2"/>
    </row>
    <row r="40" spans="1:5" x14ac:dyDescent="0.25">
      <c r="A40" s="2"/>
      <c r="B40" s="2"/>
      <c r="C40" s="2"/>
      <c r="D40" s="2"/>
      <c r="E40" s="2"/>
    </row>
    <row r="41" spans="1:5" x14ac:dyDescent="0.25">
      <c r="A41" s="2"/>
      <c r="B41" s="2"/>
      <c r="C41" s="2"/>
      <c r="D41" s="2"/>
      <c r="E41" s="2"/>
    </row>
  </sheetData>
  <pageMargins left="0.78740157480314965" right="0.31496062992125984" top="0.15748031496062992" bottom="0.15748031496062992" header="0.31496062992125984" footer="0.31496062992125984"/>
  <pageSetup paperSize="9" scale="9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2023-01-24T08:08:10Z</cp:lastPrinted>
  <dcterms:created xsi:type="dcterms:W3CDTF">2016-09-29T06:37:31Z</dcterms:created>
  <dcterms:modified xsi:type="dcterms:W3CDTF">2023-01-24T08:08:41Z</dcterms:modified>
</cp:coreProperties>
</file>