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E22" i="1"/>
  <c r="D22" i="1"/>
  <c r="E21" i="1"/>
  <c r="D21" i="1"/>
  <c r="D19" i="1"/>
  <c r="E19" i="1"/>
  <c r="E16" i="1"/>
  <c r="D16" i="1"/>
  <c r="E10" i="1"/>
  <c r="D10" i="1"/>
  <c r="E9" i="1"/>
  <c r="D9" i="1"/>
  <c r="E8" i="1"/>
  <c r="D8" i="1"/>
  <c r="E13" i="1"/>
  <c r="D13" i="1"/>
  <c r="E15" i="1"/>
  <c r="D15" i="1"/>
  <c r="E14" i="1"/>
  <c r="D14" i="1"/>
  <c r="E12" i="1"/>
  <c r="D12" i="1"/>
  <c r="E11" i="1"/>
  <c r="D11" i="1"/>
  <c r="D32" i="1"/>
  <c r="E23" i="1" l="1"/>
  <c r="F33" i="1" s="1"/>
  <c r="F22" i="1"/>
  <c r="F21" i="1"/>
  <c r="F20" i="1"/>
  <c r="F19" i="1"/>
  <c r="E17" i="1" l="1"/>
  <c r="D34" i="1" l="1"/>
  <c r="E24" i="1" l="1"/>
</calcChain>
</file>

<file path=xl/sharedStrings.xml><?xml version="1.0" encoding="utf-8"?>
<sst xmlns="http://schemas.openxmlformats.org/spreadsheetml/2006/main" count="49" uniqueCount="47">
  <si>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</si>
  <si>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</si>
  <si>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</si>
  <si>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</si>
  <si>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</si>
  <si>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</si>
  <si>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</si>
  <si>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</si>
  <si>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</si>
  <si>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</si>
  <si>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</si>
  <si>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</si>
  <si>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</si>
  <si>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</si>
  <si>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</si>
  <si>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</si>
  <si>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</si>
  <si>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</si>
  <si>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</si>
  <si>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</si>
  <si>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</si>
  <si>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</si>
  <si>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</si>
  <si>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Очистка канализационной сети внутренней</t>
  </si>
  <si>
    <t>100шт приб.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</si>
  <si>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</si>
  <si>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</si>
  <si>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</si>
  <si>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</si>
  <si>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</si>
  <si>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</si>
  <si>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</si>
  <si>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</si>
  <si>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Проверка на прогрев отопительных приборов с регулировкой</t>
  </si>
  <si>
    <t>100 приборов</t>
  </si>
  <si>
    <t>Механизированная уборка снега на придомовой территории</t>
  </si>
  <si>
    <t>мин</t>
  </si>
  <si>
    <t>Чистка крыши от снега</t>
  </si>
  <si>
    <t>м2</t>
  </si>
  <si>
    <t xml:space="preserve">имущества МКД, выполненных за 2022  года на жилом доме № 6 </t>
  </si>
  <si>
    <t xml:space="preserve">                                        по Гостинному переулку </t>
  </si>
  <si>
    <t>Водоотлив из подвала электрическими насосами</t>
  </si>
  <si>
    <t>100м3 воды</t>
  </si>
  <si>
    <t>Смена дверных приборов :замки навесные</t>
  </si>
  <si>
    <t>Смена кранов на шаровые краны диам. 25мм</t>
  </si>
  <si>
    <t>Ремонт прямой части поручня</t>
  </si>
  <si>
    <t>100 заделок поручня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</si>
</sst>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1"/>
  <sheetViews>
    <sheetView tabSelected="1" zoomScale="136" zoomScaleNormal="136" workbookViewId="0">
      <selection activeCell="A30" sqref="A1:E30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6" max="6" width="10.85546875" customWidth="1"/>
  </cols>
  <sheetData>
    <row r="1" spans="1:6" ht="15.75" x14ac:dyDescent="0.25">
      <c r="A1" s="4"/>
      <c r="B1" s="3" t="s">
        <v>0</v>
      </c>
      <c r="C1" s="3"/>
      <c r="D1" s="4"/>
      <c r="E1" s="4"/>
      <c r="F1" s="1"/>
    </row>
    <row r="2" spans="1:6" ht="15.75" x14ac:dyDescent="0.25">
      <c r="A2" s="4"/>
      <c r="B2" s="3" t="s">
        <v>16</v>
      </c>
      <c r="C2" s="3"/>
      <c r="D2" s="3"/>
      <c r="E2" s="3"/>
      <c r="F2" s="1"/>
    </row>
    <row r="3" spans="1:6" ht="15.75" x14ac:dyDescent="0.25">
      <c r="A3" s="4"/>
      <c r="B3" s="3" t="s">
        <v>39</v>
      </c>
      <c r="C3" s="3"/>
      <c r="D3" s="3"/>
      <c r="E3" s="3"/>
      <c r="F3" s="1"/>
    </row>
    <row r="4" spans="1:6" ht="15.75" x14ac:dyDescent="0.25">
      <c r="A4" s="4"/>
      <c r="B4" s="3" t="s">
        <v>40</v>
      </c>
      <c r="C4" s="3"/>
      <c r="D4" s="3"/>
      <c r="E4" s="3"/>
      <c r="F4" s="1"/>
    </row>
    <row r="5" spans="1:6" ht="15.7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4"/>
    </row>
    <row r="6" spans="1:6" ht="15.75" x14ac:dyDescent="0.25">
      <c r="A6" s="6" t="s">
        <v>6</v>
      </c>
      <c r="B6" s="6"/>
      <c r="C6" s="6"/>
      <c r="D6" s="6"/>
      <c r="E6" s="6" t="s">
        <v>7</v>
      </c>
      <c r="F6" s="4"/>
    </row>
    <row r="7" spans="1:6" s="1" customFormat="1" ht="15.75" x14ac:dyDescent="0.25">
      <c r="A7" s="6"/>
      <c r="B7" s="11" t="s">
        <v>10</v>
      </c>
      <c r="C7" s="6"/>
      <c r="D7" s="6"/>
      <c r="E7" s="6"/>
      <c r="F7" s="4"/>
    </row>
    <row r="8" spans="1:6" ht="15.75" x14ac:dyDescent="0.25">
      <c r="A8" s="7">
        <v>1</v>
      </c>
      <c r="B8" s="8" t="s">
        <v>8</v>
      </c>
      <c r="C8" s="8" t="s">
        <v>13</v>
      </c>
      <c r="D8" s="7">
        <f>0.15</f>
        <v>0.15</v>
      </c>
      <c r="E8" s="7">
        <f>1033.2</f>
        <v>1033.2</v>
      </c>
      <c r="F8" s="4"/>
    </row>
    <row r="9" spans="1:6" ht="15.75" x14ac:dyDescent="0.25">
      <c r="A9" s="7">
        <v>2</v>
      </c>
      <c r="B9" s="8" t="s">
        <v>32</v>
      </c>
      <c r="C9" s="8" t="s">
        <v>13</v>
      </c>
      <c r="D9" s="7">
        <f>0.04</f>
        <v>0.04</v>
      </c>
      <c r="E9" s="7">
        <f>614.2</f>
        <v>614.20000000000005</v>
      </c>
      <c r="F9" s="4"/>
    </row>
    <row r="10" spans="1:6" s="1" customFormat="1" ht="47.25" x14ac:dyDescent="0.25">
      <c r="A10" s="7">
        <v>3</v>
      </c>
      <c r="B10" s="8" t="s">
        <v>21</v>
      </c>
      <c r="C10" s="8" t="s">
        <v>22</v>
      </c>
      <c r="D10" s="7">
        <f>0.2</f>
        <v>0.2</v>
      </c>
      <c r="E10" s="7">
        <f>761</f>
        <v>761</v>
      </c>
      <c r="F10" s="4"/>
    </row>
    <row r="11" spans="1:6" s="1" customFormat="1" ht="31.5" x14ac:dyDescent="0.25">
      <c r="A11" s="7">
        <v>4</v>
      </c>
      <c r="B11" s="8" t="s">
        <v>33</v>
      </c>
      <c r="C11" s="8" t="s">
        <v>34</v>
      </c>
      <c r="D11" s="7">
        <f>0.09</f>
        <v>0.09</v>
      </c>
      <c r="E11" s="7">
        <f>1276</f>
        <v>1276</v>
      </c>
      <c r="F11" s="4"/>
    </row>
    <row r="12" spans="1:6" s="1" customFormat="1" ht="78.75" x14ac:dyDescent="0.25">
      <c r="A12" s="7">
        <v>5</v>
      </c>
      <c r="B12" s="8" t="s">
        <v>17</v>
      </c>
      <c r="C12" s="8" t="s">
        <v>18</v>
      </c>
      <c r="D12" s="7">
        <f>0.975</f>
        <v>0.97499999999999998</v>
      </c>
      <c r="E12" s="7">
        <f>3960.2</f>
        <v>3960.2</v>
      </c>
      <c r="F12" s="4"/>
    </row>
    <row r="13" spans="1:6" s="1" customFormat="1" ht="31.5" x14ac:dyDescent="0.25">
      <c r="A13" s="7">
        <v>6</v>
      </c>
      <c r="B13" s="8" t="s">
        <v>19</v>
      </c>
      <c r="C13" s="8" t="s">
        <v>20</v>
      </c>
      <c r="D13" s="7">
        <f>0.03</f>
        <v>0.03</v>
      </c>
      <c r="E13" s="7">
        <f>1827.4</f>
        <v>1827.4</v>
      </c>
      <c r="F13" s="4"/>
    </row>
    <row r="14" spans="1:6" s="1" customFormat="1" ht="47.25" x14ac:dyDescent="0.25">
      <c r="A14" s="7">
        <v>7</v>
      </c>
      <c r="B14" s="8" t="s">
        <v>23</v>
      </c>
      <c r="C14" s="8" t="s">
        <v>12</v>
      </c>
      <c r="D14" s="7">
        <f>0.05</f>
        <v>0.05</v>
      </c>
      <c r="E14" s="7">
        <f>1458.2</f>
        <v>1458.2</v>
      </c>
      <c r="F14" s="4"/>
    </row>
    <row r="15" spans="1:6" s="1" customFormat="1" ht="31.5" x14ac:dyDescent="0.25">
      <c r="A15" s="7">
        <v>8</v>
      </c>
      <c r="B15" s="8" t="s">
        <v>41</v>
      </c>
      <c r="C15" s="8" t="s">
        <v>42</v>
      </c>
      <c r="D15" s="7">
        <f>0.06</f>
        <v>0.06</v>
      </c>
      <c r="E15" s="7">
        <f>340.4</f>
        <v>340.4</v>
      </c>
      <c r="F15" s="4"/>
    </row>
    <row r="16" spans="1:6" s="1" customFormat="1" ht="31.5" x14ac:dyDescent="0.25">
      <c r="A16" s="7">
        <v>9</v>
      </c>
      <c r="B16" s="8" t="s">
        <v>43</v>
      </c>
      <c r="C16" s="8" t="s">
        <v>24</v>
      </c>
      <c r="D16" s="7">
        <f>0.04</f>
        <v>0.04</v>
      </c>
      <c r="E16" s="7">
        <f>4711.8</f>
        <v>4711.8</v>
      </c>
      <c r="F16" s="4"/>
    </row>
    <row r="17" spans="1:10" ht="15.75" x14ac:dyDescent="0.25">
      <c r="A17" s="7"/>
      <c r="B17" s="8"/>
      <c r="C17" s="8"/>
      <c r="D17" s="7"/>
      <c r="E17" s="9">
        <f>SUM(E8:E16)</f>
        <v>15982.400000000001</v>
      </c>
      <c r="F17" s="4"/>
    </row>
    <row r="18" spans="1:10" ht="15.75" x14ac:dyDescent="0.25">
      <c r="A18" s="7"/>
      <c r="B18" s="12" t="s">
        <v>11</v>
      </c>
      <c r="C18" s="8"/>
      <c r="D18" s="7"/>
      <c r="E18" s="7"/>
      <c r="F18" s="4"/>
    </row>
    <row r="19" spans="1:10" s="1" customFormat="1" ht="31.5" x14ac:dyDescent="0.25">
      <c r="A19" s="7">
        <v>1</v>
      </c>
      <c r="B19" s="8" t="s">
        <v>44</v>
      </c>
      <c r="C19" s="8" t="s">
        <v>13</v>
      </c>
      <c r="D19" s="7">
        <f>0.01+0.02</f>
        <v>0.03</v>
      </c>
      <c r="E19" s="7">
        <f>1292.8+2584.6</f>
        <v>3877.3999999999996</v>
      </c>
      <c r="F19" s="4">
        <f>E19/13</f>
        <v>298.26153846153841</v>
      </c>
    </row>
    <row r="20" spans="1:10" s="1" customFormat="1" ht="47.25" x14ac:dyDescent="0.25">
      <c r="A20" s="7">
        <v>2</v>
      </c>
      <c r="B20" s="8" t="s">
        <v>45</v>
      </c>
      <c r="C20" s="8" t="s">
        <v>46</v>
      </c>
      <c r="D20" s="7">
        <f>0.01</f>
        <v>0.01</v>
      </c>
      <c r="E20" s="7">
        <f>343</f>
        <v>343</v>
      </c>
      <c r="F20" s="4">
        <f>E20/3</f>
        <v>114.33333333333333</v>
      </c>
    </row>
    <row r="21" spans="1:10" s="1" customFormat="1" ht="15.75" x14ac:dyDescent="0.25">
      <c r="A21" s="7">
        <v>3</v>
      </c>
      <c r="B21" s="8" t="s">
        <v>37</v>
      </c>
      <c r="C21" s="8" t="s">
        <v>38</v>
      </c>
      <c r="D21" s="7">
        <f>807</f>
        <v>807</v>
      </c>
      <c r="E21" s="7">
        <f>32280</f>
        <v>32280</v>
      </c>
      <c r="F21" s="4">
        <f>E21/D21</f>
        <v>40</v>
      </c>
    </row>
    <row r="22" spans="1:10" s="1" customFormat="1" ht="31.5" x14ac:dyDescent="0.25">
      <c r="A22" s="7">
        <v>4</v>
      </c>
      <c r="B22" s="8" t="s">
        <v>35</v>
      </c>
      <c r="C22" s="8" t="s">
        <v>36</v>
      </c>
      <c r="D22" s="7">
        <f>135+70</f>
        <v>205</v>
      </c>
      <c r="E22" s="7">
        <f>6750+2917</f>
        <v>9667</v>
      </c>
      <c r="F22" s="4">
        <f>E22/D22</f>
        <v>47.15609756097561</v>
      </c>
    </row>
    <row r="23" spans="1:10" s="1" customFormat="1" ht="15.75" x14ac:dyDescent="0.25">
      <c r="A23" s="7"/>
      <c r="B23" s="8"/>
      <c r="C23" s="8"/>
      <c r="D23" s="7"/>
      <c r="E23" s="9">
        <f>SUM(E19:E22)</f>
        <v>46167.4</v>
      </c>
      <c r="F23" s="4"/>
    </row>
    <row r="24" spans="1:10" ht="15.75" x14ac:dyDescent="0.25">
      <c r="A24" s="7"/>
      <c r="B24" s="8" t="s">
        <v>9</v>
      </c>
      <c r="C24" s="7"/>
      <c r="D24" s="7"/>
      <c r="E24" s="9">
        <f>E17+E23</f>
        <v>62149.8</v>
      </c>
      <c r="F24" s="4"/>
    </row>
    <row r="25" spans="1:10" ht="15.75" x14ac:dyDescent="0.25">
      <c r="A25" s="7"/>
      <c r="B25" s="8"/>
      <c r="C25" s="7"/>
      <c r="D25" s="7"/>
      <c r="E25" s="7"/>
      <c r="F25" s="4"/>
    </row>
    <row r="26" spans="1:10" ht="15.75" x14ac:dyDescent="0.25">
      <c r="A26" s="10"/>
      <c r="B26" s="10"/>
      <c r="C26" s="10"/>
      <c r="D26" s="10"/>
      <c r="E26" s="10"/>
      <c r="F26" s="4"/>
      <c r="J26" t="s">
        <v>26</v>
      </c>
    </row>
    <row r="27" spans="1:10" ht="15.75" x14ac:dyDescent="0.25">
      <c r="A27" s="10"/>
      <c r="B27" s="10" t="s">
        <v>14</v>
      </c>
      <c r="C27" s="10" t="s">
        <v>28</v>
      </c>
      <c r="D27" s="10"/>
      <c r="E27" s="10"/>
      <c r="F27" s="1"/>
    </row>
    <row r="28" spans="1:10" x14ac:dyDescent="0.25">
      <c r="A28" s="2"/>
      <c r="B28" s="2"/>
      <c r="C28" s="2"/>
      <c r="D28" s="2"/>
      <c r="E28" s="2"/>
      <c r="F28" s="1"/>
    </row>
    <row r="29" spans="1:10" x14ac:dyDescent="0.25">
      <c r="A29" s="2"/>
      <c r="B29" s="2"/>
      <c r="C29" s="2"/>
      <c r="D29" s="2"/>
      <c r="E29" s="2"/>
      <c r="F29" s="1"/>
    </row>
    <row r="30" spans="1:10" x14ac:dyDescent="0.25">
      <c r="A30" s="2"/>
      <c r="B30" s="2" t="s">
        <v>15</v>
      </c>
      <c r="C30" s="2"/>
      <c r="D30" s="14"/>
      <c r="E30" s="2"/>
      <c r="F30" s="13"/>
      <c r="G30" s="13"/>
    </row>
    <row r="31" spans="1:10" x14ac:dyDescent="0.25">
      <c r="A31" s="2"/>
      <c r="B31" s="2"/>
      <c r="C31" s="2"/>
      <c r="D31" s="2"/>
      <c r="E31" s="2"/>
      <c r="F31" s="13"/>
      <c r="G31" s="13"/>
    </row>
    <row r="32" spans="1:10" x14ac:dyDescent="0.25">
      <c r="A32" s="2"/>
      <c r="B32" s="2"/>
      <c r="C32" s="2" t="s">
        <v>29</v>
      </c>
      <c r="D32" s="14">
        <f>15982.4</f>
        <v>15982.4</v>
      </c>
      <c r="E32" s="14"/>
      <c r="F32" s="13"/>
    </row>
    <row r="33" spans="1:6" x14ac:dyDescent="0.25">
      <c r="A33" s="2"/>
      <c r="B33" s="2"/>
      <c r="C33" s="2" t="s">
        <v>30</v>
      </c>
      <c r="D33" s="14">
        <v>46167.4</v>
      </c>
      <c r="E33" s="2"/>
      <c r="F33" s="13">
        <f>E23-D33</f>
        <v>0</v>
      </c>
    </row>
    <row r="34" spans="1:6" x14ac:dyDescent="0.25">
      <c r="A34" s="2"/>
      <c r="B34" s="2"/>
      <c r="C34" s="2"/>
      <c r="D34" s="14">
        <f>D32+D33</f>
        <v>62149.8</v>
      </c>
      <c r="E34" s="14"/>
    </row>
    <row r="35" spans="1:6" x14ac:dyDescent="0.25">
      <c r="A35" s="2"/>
      <c r="B35" s="2"/>
      <c r="C35" s="2" t="s">
        <v>31</v>
      </c>
      <c r="D35" s="14">
        <v>62149.8</v>
      </c>
      <c r="E35" s="2"/>
    </row>
    <row r="36" spans="1:6" x14ac:dyDescent="0.25">
      <c r="A36" s="2"/>
      <c r="B36" s="2"/>
      <c r="C36" s="2"/>
      <c r="D36" s="2"/>
      <c r="E36" s="2"/>
    </row>
    <row r="37" spans="1:6" x14ac:dyDescent="0.25">
      <c r="A37" s="2"/>
      <c r="B37" s="2"/>
      <c r="C37" s="2"/>
      <c r="D37" s="2"/>
      <c r="E37" s="2"/>
    </row>
    <row r="38" spans="1:6" x14ac:dyDescent="0.25">
      <c r="A38" s="2"/>
      <c r="B38" s="2"/>
      <c r="C38" s="2"/>
      <c r="D38" s="2"/>
      <c r="E38" s="2"/>
    </row>
    <row r="39" spans="1:6" x14ac:dyDescent="0.25">
      <c r="A39" s="2"/>
      <c r="B39" s="2"/>
      <c r="C39" s="2"/>
      <c r="D39" s="2"/>
      <c r="E39" s="2"/>
    </row>
    <row r="40" spans="1:6" x14ac:dyDescent="0.25">
      <c r="A40" s="2"/>
      <c r="B40" s="2"/>
      <c r="C40" s="2"/>
      <c r="D40" s="2"/>
      <c r="E40" s="2"/>
    </row>
    <row r="41" spans="1:6" x14ac:dyDescent="0.25">
      <c r="A41" s="2"/>
      <c r="B41" s="2"/>
      <c r="C41" s="2"/>
      <c r="D41" s="2"/>
      <c r="E41" s="2"/>
    </row>
    <row r="42" spans="1:6" x14ac:dyDescent="0.25">
      <c r="A42" s="2"/>
      <c r="B42" s="2"/>
      <c r="C42" s="2"/>
      <c r="D42" s="2"/>
      <c r="E42" s="2"/>
    </row>
    <row r="43" spans="1:6" x14ac:dyDescent="0.25">
      <c r="A43" s="2"/>
      <c r="B43" s="2"/>
      <c r="C43" s="2"/>
      <c r="D43" s="2"/>
      <c r="E43" s="2"/>
    </row>
    <row r="1179" spans="7:7" x14ac:dyDescent="0.25">
      <c r="G1179" t="s">
        <v>27</v>
      </c>
    </row>
    <row r="1181" spans="7:7" x14ac:dyDescent="0.25">
      <c r="G1181" t="s">
        <v>25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2023-01-24T12:07:59Z</cp:lastPrinted>
  <dcterms:created xsi:type="dcterms:W3CDTF">2016-09-29T06:37:31Z</dcterms:created>
  <dcterms:modified xsi:type="dcterms:W3CDTF">2023-01-24T12:09:53Z</dcterms:modified>
</cp:coreProperties>
</file>