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735" activeTab="3"/>
  </bookViews>
  <sheets>
    <sheet name="2.1" sheetId="5" r:id="rId1"/>
    <sheet name="2.2." sheetId="6" r:id="rId2"/>
    <sheet name="2.3." sheetId="7" r:id="rId3"/>
    <sheet name="2.4" sheetId="8" r:id="rId4"/>
    <sheet name="2.5" sheetId="9" r:id="rId5"/>
    <sheet name="2.6" sheetId="10" r:id="rId6"/>
    <sheet name="2.7" sheetId="11" r:id="rId7"/>
    <sheet name="2.8" sheetId="12" r:id="rId8"/>
  </sheets>
  <externalReferences>
    <externalReference r:id="rId9"/>
  </externalReferences>
  <definedNames>
    <definedName name="_xlnm.Print_Titles" localSheetId="0">'2.1'!$6:$6</definedName>
    <definedName name="_xlnm.Print_Titles" localSheetId="1">'2.2.'!$4:$4</definedName>
    <definedName name="_xlnm.Print_Titles" localSheetId="7">'2.8'!$3:$3</definedName>
  </definedNames>
  <calcPr calcId="152511"/>
</workbook>
</file>

<file path=xl/calcChain.xml><?xml version="1.0" encoding="utf-8"?>
<calcChain xmlns="http://schemas.openxmlformats.org/spreadsheetml/2006/main">
  <c r="G28" i="7" l="1"/>
  <c r="G35" i="7"/>
  <c r="G42" i="7"/>
  <c r="G49" i="7"/>
  <c r="G56" i="7"/>
  <c r="G63" i="7"/>
  <c r="G70" i="7"/>
  <c r="G77" i="7"/>
  <c r="G84" i="7"/>
  <c r="D93" i="12" l="1"/>
  <c r="D92" i="12"/>
  <c r="D91" i="12"/>
  <c r="D90" i="12"/>
  <c r="D83" i="12"/>
  <c r="D82" i="12"/>
  <c r="D81" i="12"/>
  <c r="D80" i="12"/>
  <c r="D72" i="12"/>
  <c r="D71" i="12"/>
  <c r="D70" i="12"/>
  <c r="D67" i="12"/>
  <c r="D66" i="12"/>
  <c r="D65" i="12"/>
  <c r="D56" i="12"/>
  <c r="D55" i="12"/>
  <c r="H27" i="12" l="1"/>
  <c r="H28" i="12"/>
  <c r="H29" i="12"/>
  <c r="H30" i="12"/>
  <c r="H31" i="12"/>
  <c r="H32" i="12"/>
  <c r="H33" i="12"/>
  <c r="H34" i="12"/>
  <c r="H35" i="12"/>
  <c r="H36" i="12"/>
  <c r="H37" i="12"/>
  <c r="H26" i="12"/>
  <c r="D22" i="12" l="1"/>
  <c r="D15" i="12"/>
  <c r="D21" i="12" s="1"/>
  <c r="D12" i="12"/>
  <c r="G21" i="7" l="1"/>
  <c r="G14" i="7"/>
  <c r="G7" i="7"/>
  <c r="D4" i="7"/>
  <c r="B2" i="7"/>
</calcChain>
</file>

<file path=xl/sharedStrings.xml><?xml version="1.0" encoding="utf-8"?>
<sst xmlns="http://schemas.openxmlformats.org/spreadsheetml/2006/main" count="1056" uniqueCount="311">
  <si>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</si>
  <si>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</si>
  <si>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</si>
  <si>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</si>
  <si>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</si>
  <si>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</si>
  <si>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</si>
  <si>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t>кв.м.</t>
  </si>
  <si>
    <r>
      <t xml:space="preserve">1.      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</si>
  <si>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</si>
  <si>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</si>
  <si>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</si>
  <si>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</si>
  <si>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</si>
  <si>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</si>
  <si>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</si>
  <si>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</si>
  <si>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indexed="8"/>
        <rFont val="Times New Roman"/>
        <family val="1"/>
        <charset val="204"/>
      </rPr>
      <t> </t>
    </r>
  </si>
  <si>
    <t>руб.</t>
  </si>
  <si>
    <t>Форма 2.1. Общие сведения о многоквартирном доме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</si>
  <si>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</si>
  <si>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</si>
  <si>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Договор управления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</si>
  <si>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</si>
  <si>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</si>
  <si>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</si>
  <si>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</si>
  <si>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</si>
  <si>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 xml:space="preserve">Количество подъездов                  </t>
  </si>
  <si>
    <t>Количество лифтов</t>
  </si>
  <si>
    <t xml:space="preserve">Общая площадь дома, в том числе:           </t>
  </si>
  <si>
    <t>Факт признания дома аварийным</t>
  </si>
  <si>
    <t>Дополнительная информация</t>
  </si>
  <si>
    <t>Материал несущих стен</t>
  </si>
  <si>
    <t>куб.м.</t>
  </si>
  <si>
    <t>Элементы благоустройства</t>
  </si>
  <si>
    <t>Детская площадка</t>
  </si>
  <si>
    <t>Спортивная площадка</t>
  </si>
  <si>
    <t>Другое</t>
  </si>
  <si>
    <t xml:space="preserve">-         наибольшее                   </t>
  </si>
  <si>
    <t>-         наименьшее</t>
  </si>
  <si>
    <t>-         общая площадь жилых помещений</t>
  </si>
  <si>
    <t>-         общая площадь нежилых помещений</t>
  </si>
  <si>
    <t xml:space="preserve">-         общая площадь помещений, входящих в состав общего имущества </t>
  </si>
  <si>
    <r>
      <t xml:space="preserve">Сведения о способе </t>
    </r>
    <r>
      <rPr>
        <b/>
        <sz val="12"/>
        <color indexed="8"/>
        <rFont val="Times New Roman"/>
        <family val="1"/>
        <charset val="204"/>
      </rPr>
      <t>формирования фонда капитального ремонта</t>
    </r>
  </si>
  <si>
    <r>
      <t>Адрес многоквартирного дома</t>
    </r>
    <r>
      <rPr>
        <sz val="12"/>
        <color indexed="8"/>
        <rFont val="Times New Roman"/>
        <family val="1"/>
        <charset val="204"/>
      </rPr>
      <t xml:space="preserve">   </t>
    </r>
  </si>
  <si>
    <t>Фундамент</t>
  </si>
  <si>
    <t>Тип фундамента</t>
  </si>
  <si>
    <t>Тип фасада</t>
  </si>
  <si>
    <t>Крыши (заполняется по каждому типу крыши)</t>
  </si>
  <si>
    <t>Тип крыши</t>
  </si>
  <si>
    <t>Тип кровли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</si>
  <si>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</si>
  <si>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</si>
  <si>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</si>
  <si>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</si>
  <si>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</si>
  <si>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</si>
  <si>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</si>
  <si>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</si>
  <si>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Общедомовые приборы учета (заполняется для каждого прибора учета)</t>
  </si>
  <si>
    <t>Вид коммунального ресурса</t>
  </si>
  <si>
    <t>Наличие прибора учета</t>
  </si>
  <si>
    <t>Тип прибора учета</t>
  </si>
  <si>
    <t>Единица измерения</t>
  </si>
  <si>
    <t xml:space="preserve">Дата ввода в эксплуатацию  </t>
  </si>
  <si>
    <t xml:space="preserve">Дата поверки / замены прибора в эксплуатации </t>
  </si>
  <si>
    <t>Система электроснабжения</t>
  </si>
  <si>
    <t>Тип системы электроснабжения</t>
  </si>
  <si>
    <t>Количество вводов в МКД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</si>
  <si>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</si>
  <si>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</si>
  <si>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</si>
  <si>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</si>
  <si>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</si>
  <si>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</si>
  <si>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</si>
  <si>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</si>
  <si>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</si>
  <si>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</si>
  <si>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</si>
  <si>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</si>
  <si>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</si>
  <si>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</si>
  <si>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</si>
  <si>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</si>
  <si>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</si>
  <si>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Вид оборудования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</si>
  <si>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</t>
  </si>
  <si>
    <r>
      <t>Фасады (</t>
    </r>
    <r>
      <rPr>
        <b/>
        <sz val="12"/>
        <color indexed="8"/>
        <rFont val="Times New Roman"/>
        <family val="1"/>
        <charset val="204"/>
      </rPr>
      <t>заполняется по каждому типу фасада)</t>
    </r>
  </si>
  <si>
    <r>
      <t>Лифты (</t>
    </r>
    <r>
      <rPr>
        <b/>
        <sz val="12"/>
        <color indexed="8"/>
        <rFont val="Times New Roman"/>
        <family val="1"/>
        <charset val="204"/>
      </rPr>
      <t>заполняется для каждого лифта)</t>
    </r>
  </si>
  <si>
    <r>
      <t xml:space="preserve">Дополнительное оборудование </t>
    </r>
    <r>
      <rPr>
        <b/>
        <sz val="12"/>
        <color indexed="8"/>
        <rFont val="Times New Roman"/>
        <family val="1"/>
        <charset val="204"/>
      </rPr>
      <t>(заполняется для каждого вида оборудования)</t>
    </r>
  </si>
  <si>
    <t>Наименование работ/ услуг</t>
  </si>
  <si>
    <t>Стоимость на единицу измерения</t>
  </si>
  <si>
    <t xml:space="preserve">Исполнитель работ (услуг) </t>
  </si>
  <si>
    <t>Вид коммунальной услуги</t>
  </si>
  <si>
    <t>Тип предоставление услуги</t>
  </si>
  <si>
    <t>Тариф, установленный для потребителей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</si>
  <si>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</si>
  <si>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</si>
  <si>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Нормативно-правовой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</si>
  <si>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</si>
  <si>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</si>
  <si>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r>
      <t xml:space="preserve">Форма 2.4. Сведения об оказываемых коммунальных услугах </t>
    </r>
    <r>
      <rPr>
        <b/>
        <sz val="12"/>
        <color indexed="30"/>
        <rFont val="Times New Roman"/>
        <family val="1"/>
        <charset val="204"/>
      </rPr>
      <t>(заполняется по каждой коммунальной услуге)</t>
    </r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</si>
  <si>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</si>
  <si>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</si>
  <si>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</si>
  <si>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общедомового имущества</t>
  </si>
  <si>
    <r>
      <t xml:space="preserve">Форма 2.5. Сведения об использовании общего имущества  в многоквартирном доме </t>
    </r>
    <r>
      <rPr>
        <b/>
        <sz val="12"/>
        <color indexed="30"/>
        <rFont val="Times New Roman"/>
        <family val="1"/>
        <charset val="204"/>
      </rPr>
      <t xml:space="preserve">(заполняется по каждому используемому объекту общего имущества) </t>
    </r>
  </si>
  <si>
    <t>Сведения о фонде капитального ремонта</t>
  </si>
  <si>
    <t>Владелец специального счета</t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</si>
  <si>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</si>
  <si>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</si>
  <si>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t>Форма 2.6. Сведения о капитальном ремонте общего имущества в многоквартирном доме</t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</si>
  <si>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</si>
  <si>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indexed="8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</si>
  <si>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r>
      <t xml:space="preserve">Форма 2.7. Сведения о проведенных общих собраниях собственников помещений в многоквартирном доме </t>
    </r>
    <r>
      <rPr>
        <b/>
        <sz val="12"/>
        <color indexed="30"/>
        <rFont val="Times New Roman"/>
        <family val="1"/>
        <charset val="204"/>
      </rPr>
      <t>(заполняется по каждому собранию собственников помещений)</t>
    </r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</si>
  <si>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</si>
  <si>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</si>
  <si>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</si>
  <si>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</si>
  <si>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</si>
  <si>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</si>
  <si>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</si>
  <si>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</si>
  <si>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</si>
  <si>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</si>
  <si>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</si>
  <si>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</si>
  <si>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</si>
  <si>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</si>
  <si>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субсидий</t>
  </si>
  <si>
    <t xml:space="preserve">     - денежных средств от использования общего имущества</t>
  </si>
  <si>
    <t xml:space="preserve">     - прочие поступления</t>
  </si>
  <si>
    <r>
      <t xml:space="preserve">Форма 2. Сведения о многоквартирном доме, управление которым осуществляет управляющая организация, товарищество, кооператив </t>
    </r>
    <r>
      <rPr>
        <b/>
        <sz val="12"/>
        <color indexed="30"/>
        <rFont val="Times New Roman"/>
        <family val="1"/>
        <charset val="204"/>
      </rPr>
      <t>(заполняется по каждому многоквартирному дому)</t>
    </r>
  </si>
  <si>
    <t>2.</t>
  </si>
  <si>
    <t>3.</t>
  </si>
  <si>
    <t>4.</t>
  </si>
  <si>
    <t>5.</t>
  </si>
  <si>
    <t>6.</t>
  </si>
  <si>
    <t>7.</t>
  </si>
  <si>
    <t>Год постройки / Год ввода дома в эксплуатацию</t>
  </si>
  <si>
    <t>Количество помещений</t>
  </si>
  <si>
    <t xml:space="preserve"> -        жилых                </t>
  </si>
  <si>
    <t xml:space="preserve"> -        нежилых                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</si>
  <si>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</si>
  <si>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</si>
  <si>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</si>
  <si>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</si>
  <si>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</si>
  <si>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</si>
  <si>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</si>
  <si>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</si>
  <si>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</si>
  <si>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</si>
  <si>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</si>
  <si>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</si>
  <si>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</si>
  <si>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</si>
  <si>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</si>
  <si>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</si>
  <si>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21.</t>
  </si>
  <si>
    <t>22.</t>
  </si>
  <si>
    <t>23.</t>
  </si>
  <si>
    <t>24.</t>
  </si>
  <si>
    <t>Дата и  номер документа о признании дома аварийным</t>
  </si>
  <si>
    <t>Причина признания дома аварийным</t>
  </si>
  <si>
    <t>Класс энергетической эффективности</t>
  </si>
  <si>
    <t>25.</t>
  </si>
  <si>
    <t>26.</t>
  </si>
  <si>
    <t>27.</t>
  </si>
  <si>
    <t>28.</t>
  </si>
  <si>
    <t>29.</t>
  </si>
  <si>
    <t>30.</t>
  </si>
  <si>
    <t>31.</t>
  </si>
  <si>
    <t>Стены и перекрытия</t>
  </si>
  <si>
    <t>Тип перекрытия</t>
  </si>
  <si>
    <t>Основание установление стоимости работ (услуг)</t>
  </si>
  <si>
    <t>Периодичность  предоставления работ (услуг)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</si>
  <si>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</si>
  <si>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</si>
  <si>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Наименование объекта общего имущества</t>
  </si>
  <si>
    <t>Назначение объекта общего имущества</t>
  </si>
  <si>
    <t>Площадь объекта общего имущества (заполняется в отношении помещений и земельных участков)</t>
  </si>
  <si>
    <t>Сведение о передаче во владение и пользование общего имущества третьим лицам (заполняется в случае сдачи в аренду, передаче в безвозмездное пользование и т.п.)</t>
  </si>
  <si>
    <t>Наименование  владельца (пользователя)</t>
  </si>
  <si>
    <t>ИНН  владельца (пользователя)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</si>
  <si>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</si>
  <si>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</si>
  <si>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 xml:space="preserve">     - денежных средств от потребителей</t>
  </si>
  <si>
    <t xml:space="preserve">     - целевых взносов от потребителей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</si>
  <si>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</si>
  <si>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</si>
  <si>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</si>
  <si>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</si>
  <si>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</si>
  <si>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Начислено потребителям</t>
  </si>
  <si>
    <t>Оплачено потребителями</t>
  </si>
  <si>
    <t xml:space="preserve">Задолженность потребителей 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</si>
  <si>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</si>
  <si>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</si>
  <si>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</si>
  <si>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</si>
  <si>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</si>
  <si>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нет</t>
  </si>
  <si>
    <t>м куб.</t>
  </si>
  <si>
    <t>холодное водоснабжение</t>
  </si>
  <si>
    <t xml:space="preserve">горячее водоснабжение </t>
  </si>
  <si>
    <t>отопление</t>
  </si>
  <si>
    <t>электроснабжение</t>
  </si>
  <si>
    <t>кВт</t>
  </si>
  <si>
    <t>газоснабжение</t>
  </si>
  <si>
    <t>водоотведение</t>
  </si>
  <si>
    <t>централизовано</t>
  </si>
  <si>
    <t>Тариф, установленный для потребителей(питьевая вода)</t>
  </si>
  <si>
    <t>МУП ЩМР "Межрайонный Щелковский Водоканал"</t>
  </si>
  <si>
    <t>Договор №698 от 26.10.2015г.</t>
  </si>
  <si>
    <t>Норматив потребления коммунальной услуги в жилых помещениях(питьевая вода)</t>
  </si>
  <si>
    <t>горячее водоснабжение</t>
  </si>
  <si>
    <t>централизованное</t>
  </si>
  <si>
    <t>ОАО"Мосэнергосбыт"</t>
  </si>
  <si>
    <t>отсутствует</t>
  </si>
  <si>
    <t>управление домом</t>
  </si>
  <si>
    <t>круглосуточно</t>
  </si>
  <si>
    <t>ООО "Жилсервис-А"</t>
  </si>
  <si>
    <t>текущий ремонт</t>
  </si>
  <si>
    <t>согласно утвержденного плана</t>
  </si>
  <si>
    <t>ООО "УК"Жилище"</t>
  </si>
  <si>
    <t>содержание лифтов</t>
  </si>
  <si>
    <t>содержание придомовой территории</t>
  </si>
  <si>
    <t>в соответствии с договором</t>
  </si>
  <si>
    <t>содержание мест общего пользования</t>
  </si>
  <si>
    <t>техническое обслуживание инженерного оборудования и конструктивных элементов зданий, в том числе обеспечение установки и ввода в эксплуатацию общедомовых приборов учета</t>
  </si>
  <si>
    <t>дератизация</t>
  </si>
  <si>
    <t>1 раз в месяц</t>
  </si>
  <si>
    <t>ФГУП "Центр дезинфекции Щелковского района, г.Щелково, Московской обл."</t>
  </si>
  <si>
    <t>очистка вентканалов и дымоходов</t>
  </si>
  <si>
    <t>согласно договора 2 раза в год</t>
  </si>
  <si>
    <t>противопожарные мероприятия</t>
  </si>
  <si>
    <t>постоянно</t>
  </si>
  <si>
    <t>сбор, вывоз и утилизация(захоронение) ТБО и КГМ</t>
  </si>
  <si>
    <t>согласно договора</t>
  </si>
  <si>
    <t>содержание мусоропроводов</t>
  </si>
  <si>
    <t xml:space="preserve">     -   за текущий  ремонт</t>
  </si>
  <si>
    <t xml:space="preserve">     -   за услуги управления </t>
  </si>
  <si>
    <t>Отопление</t>
  </si>
  <si>
    <t>Гкал</t>
  </si>
  <si>
    <t>по адресу: М.О., г. Щелково, ул. Комсомольская, д.18</t>
  </si>
  <si>
    <t>Форма 2.3. Сведения о выполняемых работах (оказываемых услугах) по содержанию и ремонту общего имущества, иных услугах, связанных с достижением целей управления МКД</t>
  </si>
  <si>
    <t>Значение в период с 01.07.2017 г. по 31.12.2017 г.</t>
  </si>
  <si>
    <t>Значение в период с 01.01.2017 г. по 30.06.2017 г.</t>
  </si>
  <si>
    <t>Общая площадь МКД, кв.м</t>
  </si>
  <si>
    <t>Годовая плановая стоимость работ с учетом тарифа за период действия, руб</t>
  </si>
  <si>
    <t>кв.м. общей площади</t>
  </si>
  <si>
    <t>руб</t>
  </si>
  <si>
    <t>Решение от 26.12.2016г.№26/7 Совета депутатов ГПЩ ЩМР МО" О размере платы за содержание и текущий ремонт жилого помещения в городском поселении Щелково Щелковского Муниципального района Московской области на 2017год".               Приложение №1</t>
  </si>
  <si>
    <t>техническое обслуживание ВДГО</t>
  </si>
  <si>
    <t>ГУП МО "Мособлгаз"</t>
  </si>
  <si>
    <t>27.03.2018 г.</t>
  </si>
  <si>
    <t>Начислено  за работы (услуги) по содержанию и текущему ремонту,  в том числе:</t>
  </si>
  <si>
    <t xml:space="preserve">     -  за содержание дома, включая ОДН</t>
  </si>
  <si>
    <t>Выполненные  работы (оказанные услуги) по содержанию общего имущества и текущему ремонту в отчетном периоде:</t>
  </si>
  <si>
    <t>холодная вода на ОДН</t>
  </si>
  <si>
    <t>горячая вода на ОДН</t>
  </si>
  <si>
    <t>электроэнергия МОП</t>
  </si>
  <si>
    <t>М</t>
  </si>
  <si>
    <t>если были</t>
  </si>
  <si>
    <t>Информация о предоставленных коммунальных услугах</t>
  </si>
  <si>
    <t xml:space="preserve">Холодное водоснабжение </t>
  </si>
  <si>
    <t>Водоотведение</t>
  </si>
  <si>
    <t xml:space="preserve">Горячее водоснабжение </t>
  </si>
  <si>
    <t>Горячее водоснабжение</t>
  </si>
  <si>
    <t xml:space="preserve">Э/энергия бытовых потребителей </t>
  </si>
  <si>
    <t>кВт.ч</t>
  </si>
  <si>
    <t>Ю</t>
  </si>
  <si>
    <t>Тариф, установленный для потребителей(питьевая вода) за ед. изм.</t>
  </si>
  <si>
    <t>руб/куб.м.</t>
  </si>
  <si>
    <t>Тариф, установленный для потребителей (водоотведение) за ед. изм.</t>
  </si>
  <si>
    <t>Договор №698 от 31.10.2012г.</t>
  </si>
  <si>
    <t xml:space="preserve"> Комитет по ценам и тарифам Московской области, Распоряжение от 19.12.2016 №205-Р</t>
  </si>
  <si>
    <t>01.01.2017 г.</t>
  </si>
  <si>
    <t>куб.м./чел.</t>
  </si>
  <si>
    <t>Норматив потребления коммунальной услуги в жилых помещениях (водоотведение)</t>
  </si>
  <si>
    <t>Норматив потребления коммунальной услуги на общедомовые нужды (питьевая вода)</t>
  </si>
  <si>
    <t>куб.м./кв.м общей площади</t>
  </si>
  <si>
    <t>Распоряжение министерства ЖКХ МО № 200-РВ от 20.10.2016 г. "Об утверждении нормативов потребления коммунальных услуг на ОДН"; Постановление Главы городского поселения Щёлково от 10.02.2009г. №33 " О нормативах потребления коммунальных услуг".</t>
  </si>
  <si>
    <t>Тариф, установленный для потребителей (водоотведение)</t>
  </si>
  <si>
    <t>01.07.2017 г.</t>
  </si>
  <si>
    <t>ООО"Теплогарант"</t>
  </si>
  <si>
    <t>Договор №А/Щ/12/11 от 01.10.2011 г.</t>
  </si>
  <si>
    <t xml:space="preserve"> Комитет по ценам и тарифам Московской области, Распоряжение от 19.12.2016 №207-Р</t>
  </si>
  <si>
    <t xml:space="preserve">Норматив потребления коммунальной услуги на общедомовые нужды </t>
  </si>
  <si>
    <t>куб.м/кв.м общей площади</t>
  </si>
  <si>
    <t>руб/куб.м</t>
  </si>
  <si>
    <t xml:space="preserve"> Комитет по ценам и тарифам Московской области, Распоряжение от 18.12.2015 № 164-Р, Распоряжение от 19.12.2016 №207-Р.</t>
  </si>
  <si>
    <t>куб.м/чел</t>
  </si>
  <si>
    <t>Распоряжение министерства ЖКХ МО № 200-РВ от 20.10.2016 г. "Об утверждении нормативов потребления коммунальных услуг на ОДН"; Постановление Главы городского поселения Щёлково от 10.02.2009 г. №33 " О нормативах потребления коммунальных услуг".</t>
  </si>
  <si>
    <t>гкал</t>
  </si>
  <si>
    <t>руб./Гкал</t>
  </si>
  <si>
    <t>руб/кв.м</t>
  </si>
  <si>
    <t>Комитет по тарифам и ценам Московской обл. Распоряжение №209-Р от 20.12.2016 г.</t>
  </si>
  <si>
    <t>Гкал./кв.м</t>
  </si>
  <si>
    <t>Постановление Главы городского поселения Щёлково от 10.02.2009 г. №33 " О нормативах потребления коммунальных услуг".</t>
  </si>
  <si>
    <t>руб/кВт.ч</t>
  </si>
  <si>
    <t>ОАО "Мосэнергосбыт"</t>
  </si>
  <si>
    <t>Договор №85873114 от 01.01.2011 г.</t>
  </si>
  <si>
    <t>Комитет по тарифам и ценам Московской обл. Распоряжение №203-Р от 16.12.2016 г.</t>
  </si>
  <si>
    <t>кВт.ч/кв.м</t>
  </si>
  <si>
    <t>по адресу: Московская обл., г. Щелково,  ул.  Комсомольская,   д. 18.</t>
  </si>
  <si>
    <t>ООО "Эль энд Ти"</t>
  </si>
  <si>
    <t>ООО " Лифт  Сервис ", с 20.11.2017 г ООО "Лифт Монтаж Сервис"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</si>
</sst>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2" fillId="0" borderId="0" xfId="0" applyFont="1"/>
    <xf numFmtId="49" fontId="1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14" fontId="4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7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Fill="1"/>
    <xf numFmtId="0" fontId="1" fillId="0" borderId="0" xfId="0" applyFont="1" applyFill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2" fillId="0" borderId="0" xfId="0" applyNumberFormat="1" applyFont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Alignment="1">
      <alignment vertical="top"/>
    </xf>
    <xf numFmtId="4" fontId="2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0" fontId="3" fillId="0" borderId="1" xfId="0" applyFont="1" applyBorder="1" applyAlignment="1">
      <alignment vertical="top" wrapText="1"/>
    </xf>
    <xf numFmtId="4" fontId="2" fillId="0" borderId="0" xfId="0" applyNumberFormat="1" applyFont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86;&#1073;&#1084;&#1077;&#1085;\&#1069;&#1050;&#1054;&#1053;&#1054;&#1052;&#1048;&#1057;&#1058;%20&#1053;&#1054;&#1042;&#1040;&#1071;\&#1054;&#1090;&#1095;&#1077;&#1090;&#1099;%20&#1052;&#1050;&#1044;\&#1054;&#1090;&#1095;&#1077;&#1090;%20&#1052;&#1050;&#1044;%20&#1050;&#1086;&#1084;&#1089;&#1086;&#1084;&#1086;&#1083;&#1100;&#1089;&#1082;&#1072;&#1103;,%20&#1076;.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"/>
      <sheetName val="2.2."/>
      <sheetName val="2.3."/>
      <sheetName val="2.4"/>
      <sheetName val="2.5"/>
      <sheetName val="2.6"/>
      <sheetName val="2.7"/>
      <sheetName val="2.8"/>
    </sheetNames>
    <sheetDataSet>
      <sheetData sheetId="0">
        <row r="3">
          <cell r="B3" t="str">
            <v>по адресу: Московская обл., г. Щелково,  ул. Комсомольская д. 18.</v>
          </cell>
        </row>
        <row r="6">
          <cell r="D6" t="str">
            <v>27.03.2018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B4" sqref="B4"/>
    </sheetView>
  </sheetViews>
  <sheetFormatPr defaultRowHeight="15.75" x14ac:dyDescent="0.25"/>
  <cols>
    <col min="1" max="1" width="5.85546875" style="1" customWidth="1"/>
    <col min="2" max="2" width="49.5703125" style="1" customWidth="1"/>
    <col min="3" max="3" width="11.42578125" style="1" customWidth="1"/>
    <col min="4" max="4" width="20.140625" style="1" customWidth="1"/>
    <col min="5" max="16384" width="9.140625" style="1"/>
  </cols>
  <sheetData>
    <row r="1" spans="1:4" s="13" customFormat="1" ht="51.75" customHeight="1" x14ac:dyDescent="0.25">
      <c r="A1" s="69" t="s">
        <v>134</v>
      </c>
      <c r="B1" s="69"/>
      <c r="C1" s="69"/>
      <c r="D1" s="69"/>
    </row>
    <row r="2" spans="1:4" s="13" customFormat="1" x14ac:dyDescent="0.25"/>
    <row r="3" spans="1:4" s="13" customFormat="1" x14ac:dyDescent="0.25">
      <c r="A3" s="70" t="s">
        <v>19</v>
      </c>
      <c r="B3" s="70"/>
      <c r="C3" s="70"/>
      <c r="D3" s="70"/>
    </row>
    <row r="4" spans="1:4" s="13" customFormat="1" x14ac:dyDescent="0.25">
      <c r="A4" s="16"/>
      <c r="B4" s="16" t="s">
        <v>247</v>
      </c>
      <c r="C4" s="16"/>
      <c r="D4" s="16"/>
    </row>
    <row r="6" spans="1:4" ht="35.1" customHeight="1" x14ac:dyDescent="0.25">
      <c r="A6" s="2" t="s">
        <v>0</v>
      </c>
      <c r="B6" s="2" t="s">
        <v>1</v>
      </c>
      <c r="C6" s="2" t="s">
        <v>2</v>
      </c>
      <c r="D6" s="2" t="s">
        <v>3</v>
      </c>
    </row>
    <row r="7" spans="1:4" s="6" customFormat="1" ht="18.75" customHeight="1" x14ac:dyDescent="0.25">
      <c r="A7" s="4" t="s">
        <v>8</v>
      </c>
      <c r="B7" s="11" t="s">
        <v>4</v>
      </c>
      <c r="C7" s="5" t="s">
        <v>5</v>
      </c>
      <c r="D7" s="5"/>
    </row>
    <row r="8" spans="1:4" s="6" customFormat="1" ht="18.75" customHeight="1" x14ac:dyDescent="0.25">
      <c r="A8" s="68" t="s">
        <v>20</v>
      </c>
      <c r="B8" s="68"/>
      <c r="C8" s="68"/>
      <c r="D8" s="68"/>
    </row>
    <row r="9" spans="1:4" s="6" customFormat="1" ht="52.5" customHeight="1" x14ac:dyDescent="0.25">
      <c r="A9" s="4" t="s">
        <v>135</v>
      </c>
      <c r="B9" s="3" t="s">
        <v>21</v>
      </c>
      <c r="C9" s="5" t="s">
        <v>5</v>
      </c>
      <c r="D9" s="5"/>
    </row>
    <row r="10" spans="1:4" s="6" customFormat="1" ht="20.100000000000001" customHeight="1" x14ac:dyDescent="0.25">
      <c r="A10" s="4" t="s">
        <v>136</v>
      </c>
      <c r="B10" s="3" t="s">
        <v>22</v>
      </c>
      <c r="C10" s="5" t="s">
        <v>5</v>
      </c>
      <c r="D10" s="18"/>
    </row>
    <row r="11" spans="1:4" s="6" customFormat="1" ht="20.25" customHeight="1" x14ac:dyDescent="0.25">
      <c r="A11" s="68" t="s">
        <v>44</v>
      </c>
      <c r="B11" s="68"/>
      <c r="C11" s="68"/>
      <c r="D11" s="68"/>
    </row>
    <row r="12" spans="1:4" s="6" customFormat="1" ht="30" customHeight="1" x14ac:dyDescent="0.25">
      <c r="A12" s="4" t="s">
        <v>137</v>
      </c>
      <c r="B12" s="7" t="s">
        <v>23</v>
      </c>
      <c r="C12" s="5" t="s">
        <v>5</v>
      </c>
      <c r="D12" s="5"/>
    </row>
    <row r="13" spans="1:4" s="6" customFormat="1" ht="30" customHeight="1" x14ac:dyDescent="0.25">
      <c r="A13" s="68" t="s">
        <v>24</v>
      </c>
      <c r="B13" s="68"/>
      <c r="C13" s="68"/>
      <c r="D13" s="68"/>
    </row>
    <row r="14" spans="1:4" s="6" customFormat="1" ht="35.25" customHeight="1" x14ac:dyDescent="0.25">
      <c r="A14" s="4" t="s">
        <v>138</v>
      </c>
      <c r="B14" s="7" t="s">
        <v>45</v>
      </c>
      <c r="C14" s="5" t="s">
        <v>5</v>
      </c>
      <c r="D14" s="5"/>
    </row>
    <row r="15" spans="1:4" s="6" customFormat="1" ht="20.100000000000001" customHeight="1" x14ac:dyDescent="0.25">
      <c r="A15" s="4" t="s">
        <v>139</v>
      </c>
      <c r="B15" s="7" t="s">
        <v>141</v>
      </c>
      <c r="C15" s="5" t="s">
        <v>5</v>
      </c>
      <c r="D15" s="5"/>
    </row>
    <row r="16" spans="1:4" s="6" customFormat="1" ht="21.75" customHeight="1" x14ac:dyDescent="0.25">
      <c r="A16" s="4" t="s">
        <v>140</v>
      </c>
      <c r="B16" s="3" t="s">
        <v>25</v>
      </c>
      <c r="C16" s="8" t="s">
        <v>5</v>
      </c>
      <c r="D16" s="8"/>
    </row>
    <row r="17" spans="1:4" s="6" customFormat="1" ht="20.100000000000001" customHeight="1" x14ac:dyDescent="0.25">
      <c r="A17" s="4" t="s">
        <v>145</v>
      </c>
      <c r="B17" s="3" t="s">
        <v>26</v>
      </c>
      <c r="C17" s="8" t="s">
        <v>5</v>
      </c>
      <c r="D17" s="8"/>
    </row>
    <row r="18" spans="1:4" s="6" customFormat="1" ht="20.100000000000001" customHeight="1" x14ac:dyDescent="0.25">
      <c r="A18" s="4" t="s">
        <v>146</v>
      </c>
      <c r="B18" s="3" t="s">
        <v>27</v>
      </c>
      <c r="C18" s="8" t="s">
        <v>5</v>
      </c>
      <c r="D18" s="19"/>
    </row>
    <row r="19" spans="1:4" s="6" customFormat="1" ht="20.100000000000001" customHeight="1" x14ac:dyDescent="0.25">
      <c r="A19" s="4" t="s">
        <v>147</v>
      </c>
      <c r="B19" s="4" t="s">
        <v>39</v>
      </c>
      <c r="C19" s="8" t="s">
        <v>6</v>
      </c>
      <c r="D19" s="8"/>
    </row>
    <row r="20" spans="1:4" s="6" customFormat="1" ht="20.100000000000001" customHeight="1" x14ac:dyDescent="0.25">
      <c r="A20" s="4" t="s">
        <v>148</v>
      </c>
      <c r="B20" s="4" t="s">
        <v>40</v>
      </c>
      <c r="C20" s="8" t="s">
        <v>6</v>
      </c>
      <c r="D20" s="8"/>
    </row>
    <row r="21" spans="1:4" s="6" customFormat="1" ht="20.100000000000001" customHeight="1" x14ac:dyDescent="0.25">
      <c r="A21" s="4" t="s">
        <v>149</v>
      </c>
      <c r="B21" s="3" t="s">
        <v>28</v>
      </c>
      <c r="C21" s="8" t="s">
        <v>6</v>
      </c>
      <c r="D21" s="8"/>
    </row>
    <row r="22" spans="1:4" s="6" customFormat="1" ht="20.100000000000001" customHeight="1" x14ac:dyDescent="0.25">
      <c r="A22" s="4" t="s">
        <v>150</v>
      </c>
      <c r="B22" s="3" t="s">
        <v>29</v>
      </c>
      <c r="C22" s="8" t="s">
        <v>6</v>
      </c>
      <c r="D22" s="8"/>
    </row>
    <row r="23" spans="1:4" s="6" customFormat="1" ht="20.100000000000001" customHeight="1" x14ac:dyDescent="0.25">
      <c r="A23" s="4" t="s">
        <v>151</v>
      </c>
      <c r="B23" s="3" t="s">
        <v>142</v>
      </c>
      <c r="C23" s="8"/>
      <c r="D23" s="8"/>
    </row>
    <row r="24" spans="1:4" s="6" customFormat="1" ht="20.100000000000001" customHeight="1" x14ac:dyDescent="0.25">
      <c r="A24" s="4" t="s">
        <v>152</v>
      </c>
      <c r="B24" s="9" t="s">
        <v>143</v>
      </c>
      <c r="C24" s="8" t="s">
        <v>6</v>
      </c>
      <c r="D24" s="8"/>
    </row>
    <row r="25" spans="1:4" s="6" customFormat="1" ht="20.100000000000001" customHeight="1" x14ac:dyDescent="0.25">
      <c r="A25" s="4" t="s">
        <v>153</v>
      </c>
      <c r="B25" s="9" t="s">
        <v>144</v>
      </c>
      <c r="C25" s="8" t="s">
        <v>6</v>
      </c>
      <c r="D25" s="8"/>
    </row>
    <row r="26" spans="1:4" s="6" customFormat="1" ht="20.100000000000001" customHeight="1" x14ac:dyDescent="0.25">
      <c r="A26" s="4" t="s">
        <v>154</v>
      </c>
      <c r="B26" s="3" t="s">
        <v>30</v>
      </c>
      <c r="C26" s="5" t="s">
        <v>7</v>
      </c>
      <c r="D26" s="21"/>
    </row>
    <row r="27" spans="1:4" s="6" customFormat="1" ht="20.100000000000001" customHeight="1" x14ac:dyDescent="0.25">
      <c r="A27" s="4" t="s">
        <v>155</v>
      </c>
      <c r="B27" s="4" t="s">
        <v>41</v>
      </c>
      <c r="C27" s="5" t="s">
        <v>7</v>
      </c>
      <c r="D27" s="21"/>
    </row>
    <row r="28" spans="1:4" s="6" customFormat="1" ht="20.100000000000001" customHeight="1" x14ac:dyDescent="0.25">
      <c r="A28" s="4" t="s">
        <v>156</v>
      </c>
      <c r="B28" s="4" t="s">
        <v>42</v>
      </c>
      <c r="C28" s="5" t="s">
        <v>7</v>
      </c>
      <c r="D28" s="21"/>
    </row>
    <row r="29" spans="1:4" s="6" customFormat="1" ht="30" customHeight="1" x14ac:dyDescent="0.25">
      <c r="A29" s="4" t="s">
        <v>157</v>
      </c>
      <c r="B29" s="4" t="s">
        <v>43</v>
      </c>
      <c r="C29" s="5" t="s">
        <v>7</v>
      </c>
      <c r="D29" s="21"/>
    </row>
    <row r="30" spans="1:4" s="6" customFormat="1" ht="33" customHeight="1" x14ac:dyDescent="0.25">
      <c r="A30" s="4" t="s">
        <v>161</v>
      </c>
      <c r="B30" s="3" t="s">
        <v>158</v>
      </c>
      <c r="C30" s="5" t="s">
        <v>5</v>
      </c>
      <c r="D30" s="8"/>
    </row>
    <row r="31" spans="1:4" s="6" customFormat="1" ht="30" customHeight="1" x14ac:dyDescent="0.25">
      <c r="A31" s="4" t="s">
        <v>162</v>
      </c>
      <c r="B31" s="3" t="s">
        <v>159</v>
      </c>
      <c r="C31" s="5" t="s">
        <v>7</v>
      </c>
      <c r="D31" s="5"/>
    </row>
    <row r="32" spans="1:4" s="6" customFormat="1" ht="21" customHeight="1" x14ac:dyDescent="0.25">
      <c r="A32" s="4" t="s">
        <v>163</v>
      </c>
      <c r="B32" s="3" t="s">
        <v>160</v>
      </c>
      <c r="C32" s="5" t="s">
        <v>7</v>
      </c>
      <c r="D32" s="5"/>
    </row>
    <row r="33" spans="1:4" s="6" customFormat="1" ht="20.100000000000001" customHeight="1" x14ac:dyDescent="0.25">
      <c r="A33" s="4" t="s">
        <v>164</v>
      </c>
      <c r="B33" s="3" t="s">
        <v>31</v>
      </c>
      <c r="C33" s="5" t="s">
        <v>5</v>
      </c>
      <c r="D33" s="5"/>
    </row>
    <row r="34" spans="1:4" s="6" customFormat="1" ht="29.25" customHeight="1" x14ac:dyDescent="0.25">
      <c r="A34" s="4" t="s">
        <v>168</v>
      </c>
      <c r="B34" s="3" t="s">
        <v>165</v>
      </c>
      <c r="C34" s="5" t="s">
        <v>5</v>
      </c>
      <c r="D34" s="8"/>
    </row>
    <row r="35" spans="1:4" s="6" customFormat="1" ht="20.100000000000001" customHeight="1" x14ac:dyDescent="0.25">
      <c r="A35" s="4" t="s">
        <v>169</v>
      </c>
      <c r="B35" s="3" t="s">
        <v>166</v>
      </c>
      <c r="C35" s="5" t="s">
        <v>5</v>
      </c>
      <c r="D35" s="5"/>
    </row>
    <row r="36" spans="1:4" s="6" customFormat="1" ht="23.25" customHeight="1" x14ac:dyDescent="0.25">
      <c r="A36" s="4" t="s">
        <v>170</v>
      </c>
      <c r="B36" s="3" t="s">
        <v>167</v>
      </c>
      <c r="C36" s="5" t="s">
        <v>5</v>
      </c>
      <c r="D36" s="8"/>
    </row>
    <row r="37" spans="1:4" s="6" customFormat="1" ht="20.100000000000001" customHeight="1" x14ac:dyDescent="0.25">
      <c r="A37" s="4" t="s">
        <v>171</v>
      </c>
      <c r="B37" s="3" t="s">
        <v>32</v>
      </c>
      <c r="C37" s="5" t="s">
        <v>5</v>
      </c>
      <c r="D37" s="5"/>
    </row>
    <row r="38" spans="1:4" s="6" customFormat="1" ht="20.25" customHeight="1" x14ac:dyDescent="0.25">
      <c r="A38" s="68" t="s">
        <v>35</v>
      </c>
      <c r="B38" s="68"/>
      <c r="C38" s="68"/>
      <c r="D38" s="68"/>
    </row>
    <row r="39" spans="1:4" s="6" customFormat="1" ht="50.25" customHeight="1" x14ac:dyDescent="0.25">
      <c r="A39" s="4" t="s">
        <v>172</v>
      </c>
      <c r="B39" s="3" t="s">
        <v>36</v>
      </c>
      <c r="C39" s="12" t="s">
        <v>5</v>
      </c>
      <c r="D39" s="8"/>
    </row>
    <row r="40" spans="1:4" s="6" customFormat="1" ht="20.100000000000001" customHeight="1" x14ac:dyDescent="0.25">
      <c r="A40" s="4" t="s">
        <v>173</v>
      </c>
      <c r="B40" s="3" t="s">
        <v>37</v>
      </c>
      <c r="C40" s="12" t="s">
        <v>5</v>
      </c>
      <c r="D40" s="8"/>
    </row>
    <row r="41" spans="1:4" s="6" customFormat="1" ht="20.100000000000001" customHeight="1" x14ac:dyDescent="0.25">
      <c r="A41" s="4" t="s">
        <v>174</v>
      </c>
      <c r="B41" s="3" t="s">
        <v>38</v>
      </c>
      <c r="C41" s="12" t="s">
        <v>5</v>
      </c>
      <c r="D41" s="12"/>
    </row>
    <row r="42" spans="1:4" s="6" customFormat="1" x14ac:dyDescent="0.25"/>
  </sheetData>
  <mergeCells count="6">
    <mergeCell ref="A38:D38"/>
    <mergeCell ref="A1:D1"/>
    <mergeCell ref="A3:D3"/>
    <mergeCell ref="A8:D8"/>
    <mergeCell ref="A11:D11"/>
    <mergeCell ref="A13:D13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workbookViewId="0">
      <selection activeCell="F83" sqref="F83"/>
    </sheetView>
  </sheetViews>
  <sheetFormatPr defaultRowHeight="15.75" x14ac:dyDescent="0.25"/>
  <cols>
    <col min="1" max="1" width="5.85546875" style="1" customWidth="1"/>
    <col min="2" max="2" width="50.5703125" style="1" customWidth="1"/>
    <col min="3" max="3" width="9.140625" style="1"/>
    <col min="4" max="4" width="21.5703125" style="1" customWidth="1"/>
    <col min="5" max="16384" width="9.140625" style="1"/>
  </cols>
  <sheetData>
    <row r="1" spans="1:4" s="14" customFormat="1" ht="48" customHeight="1" x14ac:dyDescent="0.25">
      <c r="A1" s="71" t="s">
        <v>88</v>
      </c>
      <c r="B1" s="71"/>
      <c r="C1" s="71"/>
      <c r="D1" s="71"/>
    </row>
    <row r="2" spans="1:4" s="14" customFormat="1" ht="23.25" customHeight="1" x14ac:dyDescent="0.25">
      <c r="A2" s="17"/>
      <c r="B2" s="23" t="s">
        <v>247</v>
      </c>
      <c r="C2" s="17"/>
      <c r="D2" s="17"/>
    </row>
    <row r="4" spans="1:4" ht="35.1" customHeight="1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s="6" customFormat="1" ht="20.100000000000001" customHeight="1" x14ac:dyDescent="0.25">
      <c r="A5" s="4" t="s">
        <v>8</v>
      </c>
      <c r="B5" s="11" t="s">
        <v>4</v>
      </c>
      <c r="C5" s="8" t="s">
        <v>5</v>
      </c>
      <c r="D5" s="8"/>
    </row>
    <row r="6" spans="1:4" s="6" customFormat="1" ht="20.100000000000001" customHeight="1" x14ac:dyDescent="0.25">
      <c r="A6" s="68" t="s">
        <v>46</v>
      </c>
      <c r="B6" s="68"/>
      <c r="C6" s="68"/>
      <c r="D6" s="68"/>
    </row>
    <row r="7" spans="1:4" s="6" customFormat="1" ht="20.100000000000001" customHeight="1" x14ac:dyDescent="0.25">
      <c r="A7" s="4" t="s">
        <v>9</v>
      </c>
      <c r="B7" s="3" t="s">
        <v>47</v>
      </c>
      <c r="C7" s="5" t="s">
        <v>5</v>
      </c>
      <c r="D7" s="5"/>
    </row>
    <row r="8" spans="1:4" s="6" customFormat="1" ht="20.100000000000001" customHeight="1" x14ac:dyDescent="0.25">
      <c r="A8" s="68" t="s">
        <v>175</v>
      </c>
      <c r="B8" s="68"/>
      <c r="C8" s="68"/>
      <c r="D8" s="68"/>
    </row>
    <row r="9" spans="1:4" s="6" customFormat="1" ht="19.5" customHeight="1" x14ac:dyDescent="0.25">
      <c r="A9" s="4" t="s">
        <v>10</v>
      </c>
      <c r="B9" s="3" t="s">
        <v>176</v>
      </c>
      <c r="C9" s="5" t="s">
        <v>5</v>
      </c>
      <c r="D9" s="5"/>
    </row>
    <row r="10" spans="1:4" s="6" customFormat="1" ht="20.100000000000001" customHeight="1" x14ac:dyDescent="0.25">
      <c r="A10" s="4" t="s">
        <v>11</v>
      </c>
      <c r="B10" s="3" t="s">
        <v>33</v>
      </c>
      <c r="C10" s="5" t="s">
        <v>5</v>
      </c>
      <c r="D10" s="8"/>
    </row>
    <row r="11" spans="1:4" s="6" customFormat="1" ht="20.100000000000001" customHeight="1" x14ac:dyDescent="0.25">
      <c r="A11" s="68" t="s">
        <v>89</v>
      </c>
      <c r="B11" s="68"/>
      <c r="C11" s="68"/>
      <c r="D11" s="68"/>
    </row>
    <row r="12" spans="1:4" s="6" customFormat="1" ht="33" customHeight="1" x14ac:dyDescent="0.25">
      <c r="A12" s="4" t="s">
        <v>138</v>
      </c>
      <c r="B12" s="3" t="s">
        <v>48</v>
      </c>
      <c r="C12" s="5" t="s">
        <v>5</v>
      </c>
      <c r="D12" s="5"/>
    </row>
    <row r="13" spans="1:4" s="6" customFormat="1" ht="20.100000000000001" customHeight="1" x14ac:dyDescent="0.25">
      <c r="A13" s="72" t="s">
        <v>49</v>
      </c>
      <c r="B13" s="72"/>
      <c r="C13" s="72"/>
      <c r="D13" s="72"/>
    </row>
    <row r="14" spans="1:4" s="6" customFormat="1" ht="20.100000000000001" customHeight="1" x14ac:dyDescent="0.25">
      <c r="A14" s="4" t="s">
        <v>139</v>
      </c>
      <c r="B14" s="3" t="s">
        <v>50</v>
      </c>
      <c r="C14" s="5" t="s">
        <v>5</v>
      </c>
      <c r="D14" s="5"/>
    </row>
    <row r="15" spans="1:4" s="6" customFormat="1" ht="20.100000000000001" customHeight="1" x14ac:dyDescent="0.25">
      <c r="A15" s="4" t="s">
        <v>140</v>
      </c>
      <c r="B15" s="3" t="s">
        <v>51</v>
      </c>
      <c r="C15" s="5" t="s">
        <v>5</v>
      </c>
      <c r="D15" s="8"/>
    </row>
    <row r="16" spans="1:4" s="6" customFormat="1" ht="20.100000000000001" customHeight="1" x14ac:dyDescent="0.25">
      <c r="A16" s="72" t="s">
        <v>52</v>
      </c>
      <c r="B16" s="72"/>
      <c r="C16" s="72"/>
      <c r="D16" s="72"/>
    </row>
    <row r="17" spans="1:4" s="6" customFormat="1" ht="20.100000000000001" customHeight="1" x14ac:dyDescent="0.25">
      <c r="A17" s="4" t="s">
        <v>145</v>
      </c>
      <c r="B17" s="3" t="s">
        <v>53</v>
      </c>
      <c r="C17" s="5" t="s">
        <v>7</v>
      </c>
      <c r="D17" s="5"/>
    </row>
    <row r="18" spans="1:4" s="6" customFormat="1" ht="20.100000000000001" customHeight="1" x14ac:dyDescent="0.25">
      <c r="A18" s="68" t="s">
        <v>54</v>
      </c>
      <c r="B18" s="68"/>
      <c r="C18" s="68"/>
      <c r="D18" s="68"/>
    </row>
    <row r="19" spans="1:4" s="6" customFormat="1" ht="31.5" customHeight="1" x14ac:dyDescent="0.25">
      <c r="A19" s="4" t="s">
        <v>146</v>
      </c>
      <c r="B19" s="3" t="s">
        <v>55</v>
      </c>
      <c r="C19" s="5" t="s">
        <v>5</v>
      </c>
      <c r="D19" s="5"/>
    </row>
    <row r="20" spans="1:4" s="6" customFormat="1" ht="31.5" customHeight="1" x14ac:dyDescent="0.25">
      <c r="A20" s="4" t="s">
        <v>147</v>
      </c>
      <c r="B20" s="3" t="s">
        <v>56</v>
      </c>
      <c r="C20" s="8" t="s">
        <v>6</v>
      </c>
      <c r="D20" s="5"/>
    </row>
    <row r="21" spans="1:4" s="6" customFormat="1" ht="20.100000000000001" customHeight="1" x14ac:dyDescent="0.25">
      <c r="A21" s="68" t="s">
        <v>90</v>
      </c>
      <c r="B21" s="68"/>
      <c r="C21" s="68"/>
      <c r="D21" s="68"/>
    </row>
    <row r="22" spans="1:4" s="6" customFormat="1" ht="20.100000000000001" customHeight="1" x14ac:dyDescent="0.25">
      <c r="A22" s="4" t="s">
        <v>148</v>
      </c>
      <c r="B22" s="7" t="s">
        <v>57</v>
      </c>
      <c r="C22" s="5" t="s">
        <v>5</v>
      </c>
      <c r="D22" s="5"/>
    </row>
    <row r="23" spans="1:4" s="6" customFormat="1" ht="20.100000000000001" customHeight="1" x14ac:dyDescent="0.25">
      <c r="A23" s="4" t="s">
        <v>149</v>
      </c>
      <c r="B23" s="3" t="s">
        <v>58</v>
      </c>
      <c r="C23" s="5" t="s">
        <v>5</v>
      </c>
      <c r="D23" s="8"/>
    </row>
    <row r="24" spans="1:4" s="6" customFormat="1" ht="20.100000000000001" customHeight="1" x14ac:dyDescent="0.25">
      <c r="A24" s="4" t="s">
        <v>150</v>
      </c>
      <c r="B24" s="7" t="s">
        <v>59</v>
      </c>
      <c r="C24" s="5" t="s">
        <v>5</v>
      </c>
      <c r="D24" s="5"/>
    </row>
    <row r="25" spans="1:4" s="6" customFormat="1" ht="20.100000000000001" customHeight="1" x14ac:dyDescent="0.25">
      <c r="A25" s="4"/>
      <c r="B25" s="7" t="s">
        <v>57</v>
      </c>
      <c r="C25" s="5" t="s">
        <v>5</v>
      </c>
      <c r="D25" s="5"/>
    </row>
    <row r="26" spans="1:4" s="6" customFormat="1" ht="20.100000000000001" customHeight="1" x14ac:dyDescent="0.25">
      <c r="A26" s="4"/>
      <c r="B26" s="3" t="s">
        <v>58</v>
      </c>
      <c r="C26" s="5" t="s">
        <v>5</v>
      </c>
      <c r="D26" s="8"/>
    </row>
    <row r="27" spans="1:4" s="6" customFormat="1" ht="20.100000000000001" customHeight="1" x14ac:dyDescent="0.25">
      <c r="A27" s="4"/>
      <c r="B27" s="7" t="s">
        <v>59</v>
      </c>
      <c r="C27" s="5" t="s">
        <v>5</v>
      </c>
      <c r="D27" s="5"/>
    </row>
    <row r="28" spans="1:4" s="6" customFormat="1" ht="20.100000000000001" customHeight="1" x14ac:dyDescent="0.25">
      <c r="A28" s="4"/>
      <c r="B28" s="7" t="s">
        <v>57</v>
      </c>
      <c r="C28" s="5"/>
      <c r="D28" s="5"/>
    </row>
    <row r="29" spans="1:4" s="6" customFormat="1" ht="20.100000000000001" customHeight="1" x14ac:dyDescent="0.25">
      <c r="A29" s="4"/>
      <c r="B29" s="3" t="s">
        <v>58</v>
      </c>
      <c r="C29" s="5"/>
      <c r="D29" s="8"/>
    </row>
    <row r="30" spans="1:4" s="6" customFormat="1" ht="20.100000000000001" customHeight="1" x14ac:dyDescent="0.25">
      <c r="A30" s="4"/>
      <c r="B30" s="7" t="s">
        <v>59</v>
      </c>
      <c r="C30" s="5"/>
      <c r="D30" s="5"/>
    </row>
    <row r="31" spans="1:4" s="6" customFormat="1" ht="20.100000000000001" customHeight="1" x14ac:dyDescent="0.25">
      <c r="A31" s="4"/>
      <c r="B31" s="7" t="s">
        <v>57</v>
      </c>
      <c r="C31" s="5"/>
      <c r="D31" s="5"/>
    </row>
    <row r="32" spans="1:4" s="6" customFormat="1" ht="20.100000000000001" customHeight="1" x14ac:dyDescent="0.25">
      <c r="A32" s="4"/>
      <c r="B32" s="3" t="s">
        <v>58</v>
      </c>
      <c r="C32" s="5"/>
      <c r="D32" s="8"/>
    </row>
    <row r="33" spans="1:4" s="6" customFormat="1" ht="20.100000000000001" customHeight="1" x14ac:dyDescent="0.25">
      <c r="A33" s="4"/>
      <c r="B33" s="7" t="s">
        <v>59</v>
      </c>
      <c r="C33" s="5"/>
      <c r="D33" s="5"/>
    </row>
    <row r="34" spans="1:4" s="6" customFormat="1" ht="20.100000000000001" customHeight="1" x14ac:dyDescent="0.25">
      <c r="A34" s="72" t="s">
        <v>60</v>
      </c>
      <c r="B34" s="72"/>
      <c r="C34" s="72"/>
      <c r="D34" s="72"/>
    </row>
    <row r="35" spans="1:4" s="6" customFormat="1" ht="34.5" customHeight="1" x14ac:dyDescent="0.25">
      <c r="A35" s="4" t="s">
        <v>151</v>
      </c>
      <c r="B35" s="7" t="s">
        <v>61</v>
      </c>
      <c r="C35" s="5" t="s">
        <v>5</v>
      </c>
      <c r="D35" s="10" t="s">
        <v>206</v>
      </c>
    </row>
    <row r="36" spans="1:4" s="6" customFormat="1" ht="20.100000000000001" customHeight="1" x14ac:dyDescent="0.25">
      <c r="A36" s="4" t="s">
        <v>152</v>
      </c>
      <c r="B36" s="7" t="s">
        <v>62</v>
      </c>
      <c r="C36" s="5" t="s">
        <v>5</v>
      </c>
      <c r="D36" s="5"/>
    </row>
    <row r="37" spans="1:4" s="6" customFormat="1" ht="20.100000000000001" customHeight="1" x14ac:dyDescent="0.25">
      <c r="A37" s="4" t="s">
        <v>153</v>
      </c>
      <c r="B37" s="3" t="s">
        <v>63</v>
      </c>
      <c r="C37" s="5" t="s">
        <v>5</v>
      </c>
      <c r="D37" s="8"/>
    </row>
    <row r="38" spans="1:4" s="6" customFormat="1" ht="20.100000000000001" customHeight="1" x14ac:dyDescent="0.25">
      <c r="A38" s="4" t="s">
        <v>154</v>
      </c>
      <c r="B38" s="3" t="s">
        <v>64</v>
      </c>
      <c r="C38" s="5" t="s">
        <v>5</v>
      </c>
      <c r="D38" s="8" t="s">
        <v>205</v>
      </c>
    </row>
    <row r="39" spans="1:4" s="6" customFormat="1" ht="20.100000000000001" customHeight="1" x14ac:dyDescent="0.25">
      <c r="A39" s="4" t="s">
        <v>155</v>
      </c>
      <c r="B39" s="3" t="s">
        <v>65</v>
      </c>
      <c r="C39" s="5" t="s">
        <v>5</v>
      </c>
      <c r="D39" s="18"/>
    </row>
    <row r="40" spans="1:4" s="6" customFormat="1" ht="20.100000000000001" customHeight="1" x14ac:dyDescent="0.25">
      <c r="A40" s="4" t="s">
        <v>156</v>
      </c>
      <c r="B40" s="3" t="s">
        <v>66</v>
      </c>
      <c r="C40" s="5" t="s">
        <v>5</v>
      </c>
      <c r="D40" s="18"/>
    </row>
    <row r="41" spans="1:4" s="6" customFormat="1" ht="35.25" customHeight="1" x14ac:dyDescent="0.25">
      <c r="A41" s="4"/>
      <c r="B41" s="7" t="s">
        <v>61</v>
      </c>
      <c r="C41" s="5" t="s">
        <v>5</v>
      </c>
      <c r="D41" s="10" t="s">
        <v>207</v>
      </c>
    </row>
    <row r="42" spans="1:4" s="6" customFormat="1" ht="20.100000000000001" customHeight="1" x14ac:dyDescent="0.25">
      <c r="A42" s="4"/>
      <c r="B42" s="7" t="s">
        <v>62</v>
      </c>
      <c r="C42" s="5" t="s">
        <v>5</v>
      </c>
      <c r="D42" s="5"/>
    </row>
    <row r="43" spans="1:4" s="6" customFormat="1" ht="20.100000000000001" customHeight="1" x14ac:dyDescent="0.25">
      <c r="A43" s="4"/>
      <c r="B43" s="3" t="s">
        <v>63</v>
      </c>
      <c r="C43" s="5" t="s">
        <v>5</v>
      </c>
      <c r="D43" s="8"/>
    </row>
    <row r="44" spans="1:4" s="6" customFormat="1" ht="20.100000000000001" customHeight="1" x14ac:dyDescent="0.25">
      <c r="A44" s="4"/>
      <c r="B44" s="3" t="s">
        <v>64</v>
      </c>
      <c r="C44" s="5" t="s">
        <v>5</v>
      </c>
      <c r="D44" s="8" t="s">
        <v>205</v>
      </c>
    </row>
    <row r="45" spans="1:4" s="6" customFormat="1" ht="20.100000000000001" customHeight="1" x14ac:dyDescent="0.25">
      <c r="A45" s="4"/>
      <c r="B45" s="3" t="s">
        <v>65</v>
      </c>
      <c r="C45" s="5" t="s">
        <v>5</v>
      </c>
      <c r="D45" s="18"/>
    </row>
    <row r="46" spans="1:4" s="6" customFormat="1" ht="20.100000000000001" customHeight="1" x14ac:dyDescent="0.25">
      <c r="A46" s="4"/>
      <c r="B46" s="3" t="s">
        <v>66</v>
      </c>
      <c r="C46" s="5" t="s">
        <v>5</v>
      </c>
      <c r="D46" s="18"/>
    </row>
    <row r="47" spans="1:4" s="6" customFormat="1" ht="20.100000000000001" customHeight="1" x14ac:dyDescent="0.25">
      <c r="A47" s="4"/>
      <c r="B47" s="7" t="s">
        <v>61</v>
      </c>
      <c r="C47" s="5"/>
      <c r="D47" s="20" t="s">
        <v>208</v>
      </c>
    </row>
    <row r="48" spans="1:4" s="6" customFormat="1" ht="20.100000000000001" customHeight="1" x14ac:dyDescent="0.25">
      <c r="A48" s="4"/>
      <c r="B48" s="7" t="s">
        <v>62</v>
      </c>
      <c r="C48" s="5"/>
      <c r="D48" s="5"/>
    </row>
    <row r="49" spans="1:4" s="6" customFormat="1" ht="20.100000000000001" customHeight="1" x14ac:dyDescent="0.25">
      <c r="A49" s="4"/>
      <c r="B49" s="3" t="s">
        <v>63</v>
      </c>
      <c r="C49" s="5"/>
      <c r="D49" s="8"/>
    </row>
    <row r="50" spans="1:4" s="6" customFormat="1" ht="20.100000000000001" customHeight="1" x14ac:dyDescent="0.25">
      <c r="A50" s="4"/>
      <c r="B50" s="3" t="s">
        <v>64</v>
      </c>
      <c r="C50" s="5"/>
      <c r="D50" s="8"/>
    </row>
    <row r="51" spans="1:4" s="6" customFormat="1" ht="20.100000000000001" customHeight="1" x14ac:dyDescent="0.25">
      <c r="A51" s="4"/>
      <c r="B51" s="3" t="s">
        <v>65</v>
      </c>
      <c r="C51" s="5"/>
      <c r="D51" s="18"/>
    </row>
    <row r="52" spans="1:4" s="6" customFormat="1" ht="20.100000000000001" customHeight="1" x14ac:dyDescent="0.25">
      <c r="A52" s="4"/>
      <c r="B52" s="3" t="s">
        <v>66</v>
      </c>
      <c r="C52" s="5"/>
      <c r="D52" s="18"/>
    </row>
    <row r="53" spans="1:4" s="6" customFormat="1" ht="20.100000000000001" customHeight="1" x14ac:dyDescent="0.25">
      <c r="A53" s="4"/>
      <c r="B53" s="7" t="s">
        <v>61</v>
      </c>
      <c r="C53" s="5"/>
      <c r="D53" s="20" t="s">
        <v>209</v>
      </c>
    </row>
    <row r="54" spans="1:4" s="6" customFormat="1" ht="20.100000000000001" customHeight="1" x14ac:dyDescent="0.25">
      <c r="A54" s="4"/>
      <c r="B54" s="7" t="s">
        <v>62</v>
      </c>
      <c r="C54" s="5"/>
      <c r="D54" s="18"/>
    </row>
    <row r="55" spans="1:4" s="6" customFormat="1" ht="20.100000000000001" customHeight="1" x14ac:dyDescent="0.25">
      <c r="A55" s="4"/>
      <c r="B55" s="3" t="s">
        <v>63</v>
      </c>
      <c r="C55" s="5"/>
      <c r="D55" s="8"/>
    </row>
    <row r="56" spans="1:4" s="6" customFormat="1" ht="20.100000000000001" customHeight="1" x14ac:dyDescent="0.25">
      <c r="A56" s="4"/>
      <c r="B56" s="3" t="s">
        <v>64</v>
      </c>
      <c r="C56" s="5"/>
      <c r="D56" s="18" t="s">
        <v>210</v>
      </c>
    </row>
    <row r="57" spans="1:4" s="6" customFormat="1" ht="20.100000000000001" customHeight="1" x14ac:dyDescent="0.25">
      <c r="A57" s="4"/>
      <c r="B57" s="3" t="s">
        <v>65</v>
      </c>
      <c r="C57" s="5"/>
      <c r="D57" s="18"/>
    </row>
    <row r="58" spans="1:4" s="6" customFormat="1" ht="20.100000000000001" customHeight="1" x14ac:dyDescent="0.25">
      <c r="A58" s="4"/>
      <c r="B58" s="3" t="s">
        <v>66</v>
      </c>
      <c r="C58" s="5"/>
      <c r="D58" s="18"/>
    </row>
    <row r="59" spans="1:4" s="6" customFormat="1" ht="20.100000000000001" customHeight="1" x14ac:dyDescent="0.25">
      <c r="A59" s="4"/>
      <c r="B59" s="7" t="s">
        <v>61</v>
      </c>
      <c r="C59" s="5"/>
      <c r="D59" s="20" t="s">
        <v>211</v>
      </c>
    </row>
    <row r="60" spans="1:4" s="6" customFormat="1" ht="20.100000000000001" customHeight="1" x14ac:dyDescent="0.25">
      <c r="A60" s="4"/>
      <c r="B60" s="7" t="s">
        <v>62</v>
      </c>
      <c r="C60" s="5"/>
      <c r="D60" s="18"/>
    </row>
    <row r="61" spans="1:4" s="6" customFormat="1" ht="20.100000000000001" customHeight="1" x14ac:dyDescent="0.25">
      <c r="A61" s="4"/>
      <c r="B61" s="3" t="s">
        <v>63</v>
      </c>
      <c r="C61" s="5"/>
      <c r="D61" s="18"/>
    </row>
    <row r="62" spans="1:4" s="6" customFormat="1" ht="20.100000000000001" customHeight="1" x14ac:dyDescent="0.25">
      <c r="A62" s="4"/>
      <c r="B62" s="3" t="s">
        <v>64</v>
      </c>
      <c r="C62" s="5"/>
      <c r="D62" s="18"/>
    </row>
    <row r="63" spans="1:4" s="6" customFormat="1" ht="20.100000000000001" customHeight="1" x14ac:dyDescent="0.25">
      <c r="A63" s="4"/>
      <c r="B63" s="3" t="s">
        <v>65</v>
      </c>
      <c r="C63" s="5"/>
      <c r="D63" s="18"/>
    </row>
    <row r="64" spans="1:4" s="6" customFormat="1" ht="20.100000000000001" customHeight="1" x14ac:dyDescent="0.25">
      <c r="A64" s="4"/>
      <c r="B64" s="3" t="s">
        <v>66</v>
      </c>
      <c r="C64" s="5"/>
      <c r="D64" s="18"/>
    </row>
    <row r="65" spans="1:4" s="6" customFormat="1" ht="20.100000000000001" customHeight="1" x14ac:dyDescent="0.25">
      <c r="A65" s="72" t="s">
        <v>67</v>
      </c>
      <c r="B65" s="72"/>
      <c r="C65" s="72"/>
      <c r="D65" s="72"/>
    </row>
    <row r="66" spans="1:4" s="6" customFormat="1" ht="20.100000000000001" customHeight="1" x14ac:dyDescent="0.25">
      <c r="A66" s="4" t="s">
        <v>157</v>
      </c>
      <c r="B66" s="7" t="s">
        <v>68</v>
      </c>
      <c r="C66" s="5" t="s">
        <v>5</v>
      </c>
      <c r="D66" s="5"/>
    </row>
    <row r="67" spans="1:4" s="6" customFormat="1" ht="20.100000000000001" customHeight="1" x14ac:dyDescent="0.25">
      <c r="A67" s="4" t="s">
        <v>161</v>
      </c>
      <c r="B67" s="7" t="s">
        <v>69</v>
      </c>
      <c r="C67" s="8" t="s">
        <v>6</v>
      </c>
      <c r="D67" s="5"/>
    </row>
    <row r="68" spans="1:4" s="6" customFormat="1" ht="20.100000000000001" customHeight="1" x14ac:dyDescent="0.25">
      <c r="A68" s="72" t="s">
        <v>70</v>
      </c>
      <c r="B68" s="72"/>
      <c r="C68" s="72"/>
      <c r="D68" s="72"/>
    </row>
    <row r="69" spans="1:4" s="6" customFormat="1" ht="20.100000000000001" customHeight="1" x14ac:dyDescent="0.25">
      <c r="A69" s="4" t="s">
        <v>162</v>
      </c>
      <c r="B69" s="3" t="s">
        <v>71</v>
      </c>
      <c r="C69" s="5" t="s">
        <v>5</v>
      </c>
      <c r="D69" s="5"/>
    </row>
    <row r="70" spans="1:4" s="6" customFormat="1" ht="20.100000000000001" customHeight="1" x14ac:dyDescent="0.25">
      <c r="A70" s="72" t="s">
        <v>72</v>
      </c>
      <c r="B70" s="72"/>
      <c r="C70" s="72"/>
      <c r="D70" s="72"/>
    </row>
    <row r="71" spans="1:4" s="6" customFormat="1" ht="31.5" customHeight="1" x14ac:dyDescent="0.25">
      <c r="A71" s="4" t="s">
        <v>163</v>
      </c>
      <c r="B71" s="7" t="s">
        <v>73</v>
      </c>
      <c r="C71" s="5" t="s">
        <v>5</v>
      </c>
      <c r="D71" s="5"/>
    </row>
    <row r="72" spans="1:4" s="6" customFormat="1" ht="20.100000000000001" customHeight="1" x14ac:dyDescent="0.25">
      <c r="A72" s="72" t="s">
        <v>74</v>
      </c>
      <c r="B72" s="72"/>
      <c r="C72" s="72"/>
      <c r="D72" s="72"/>
    </row>
    <row r="73" spans="1:4" s="6" customFormat="1" ht="20.100000000000001" customHeight="1" x14ac:dyDescent="0.25">
      <c r="A73" s="4" t="s">
        <v>164</v>
      </c>
      <c r="B73" s="7" t="s">
        <v>75</v>
      </c>
      <c r="C73" s="5" t="s">
        <v>5</v>
      </c>
      <c r="D73" s="5"/>
    </row>
    <row r="74" spans="1:4" s="6" customFormat="1" ht="20.100000000000001" customHeight="1" x14ac:dyDescent="0.25">
      <c r="A74" s="68" t="s">
        <v>76</v>
      </c>
      <c r="B74" s="68"/>
      <c r="C74" s="68"/>
      <c r="D74" s="68"/>
    </row>
    <row r="75" spans="1:4" s="6" customFormat="1" ht="20.100000000000001" customHeight="1" x14ac:dyDescent="0.25">
      <c r="A75" s="4" t="s">
        <v>168</v>
      </c>
      <c r="B75" s="7" t="s">
        <v>77</v>
      </c>
      <c r="C75" s="5" t="s">
        <v>5</v>
      </c>
      <c r="D75" s="5"/>
    </row>
    <row r="76" spans="1:4" s="6" customFormat="1" ht="20.100000000000001" customHeight="1" x14ac:dyDescent="0.25">
      <c r="A76" s="4" t="s">
        <v>169</v>
      </c>
      <c r="B76" s="7" t="s">
        <v>78</v>
      </c>
      <c r="C76" s="5" t="s">
        <v>34</v>
      </c>
      <c r="D76" s="5"/>
    </row>
    <row r="77" spans="1:4" s="6" customFormat="1" ht="20.100000000000001" customHeight="1" x14ac:dyDescent="0.25">
      <c r="A77" s="72" t="s">
        <v>79</v>
      </c>
      <c r="B77" s="72"/>
      <c r="C77" s="72"/>
      <c r="D77" s="72"/>
    </row>
    <row r="78" spans="1:4" s="6" customFormat="1" ht="20.100000000000001" customHeight="1" x14ac:dyDescent="0.25">
      <c r="A78" s="4" t="s">
        <v>170</v>
      </c>
      <c r="B78" s="7" t="s">
        <v>80</v>
      </c>
      <c r="C78" s="5" t="s">
        <v>5</v>
      </c>
      <c r="D78" s="5"/>
    </row>
    <row r="79" spans="1:4" s="6" customFormat="1" ht="20.100000000000001" customHeight="1" x14ac:dyDescent="0.25">
      <c r="A79" s="72" t="s">
        <v>81</v>
      </c>
      <c r="B79" s="72"/>
      <c r="C79" s="72"/>
      <c r="D79" s="72"/>
    </row>
    <row r="80" spans="1:4" s="6" customFormat="1" ht="20.100000000000001" customHeight="1" x14ac:dyDescent="0.25">
      <c r="A80" s="4" t="s">
        <v>171</v>
      </c>
      <c r="B80" s="3" t="s">
        <v>82</v>
      </c>
      <c r="C80" s="5" t="s">
        <v>5</v>
      </c>
      <c r="D80" s="7"/>
    </row>
    <row r="81" spans="1:4" s="6" customFormat="1" ht="20.100000000000001" customHeight="1" x14ac:dyDescent="0.25">
      <c r="A81" s="72" t="s">
        <v>83</v>
      </c>
      <c r="B81" s="72"/>
      <c r="C81" s="72"/>
      <c r="D81" s="72"/>
    </row>
    <row r="82" spans="1:4" s="6" customFormat="1" ht="20.100000000000001" customHeight="1" x14ac:dyDescent="0.25">
      <c r="A82" s="4" t="s">
        <v>172</v>
      </c>
      <c r="B82" s="3" t="s">
        <v>84</v>
      </c>
      <c r="C82" s="5" t="s">
        <v>5</v>
      </c>
      <c r="D82" s="7"/>
    </row>
    <row r="83" spans="1:4" s="6" customFormat="1" ht="20.100000000000001" customHeight="1" x14ac:dyDescent="0.25">
      <c r="A83" s="72" t="s">
        <v>85</v>
      </c>
      <c r="B83" s="72"/>
      <c r="C83" s="72"/>
      <c r="D83" s="72"/>
    </row>
    <row r="84" spans="1:4" s="6" customFormat="1" ht="31.5" customHeight="1" x14ac:dyDescent="0.25">
      <c r="A84" s="4" t="s">
        <v>173</v>
      </c>
      <c r="B84" s="3" t="s">
        <v>86</v>
      </c>
      <c r="C84" s="5" t="s">
        <v>5</v>
      </c>
      <c r="D84" s="8"/>
    </row>
    <row r="85" spans="1:4" s="6" customFormat="1" ht="20.100000000000001" customHeight="1" x14ac:dyDescent="0.25">
      <c r="A85" s="68" t="s">
        <v>91</v>
      </c>
      <c r="B85" s="68"/>
      <c r="C85" s="68"/>
      <c r="D85" s="68"/>
    </row>
    <row r="86" spans="1:4" s="6" customFormat="1" ht="20.100000000000001" customHeight="1" x14ac:dyDescent="0.25">
      <c r="A86" s="4" t="s">
        <v>174</v>
      </c>
      <c r="B86" s="3" t="s">
        <v>87</v>
      </c>
      <c r="C86" s="5" t="s">
        <v>5</v>
      </c>
      <c r="D86" s="8"/>
    </row>
    <row r="87" spans="1:4" s="6" customFormat="1" ht="39.950000000000003" customHeight="1" x14ac:dyDescent="0.25"/>
  </sheetData>
  <mergeCells count="19">
    <mergeCell ref="A85:D85"/>
    <mergeCell ref="A21:D21"/>
    <mergeCell ref="A34:D34"/>
    <mergeCell ref="A65:D65"/>
    <mergeCell ref="A68:D68"/>
    <mergeCell ref="A70:D70"/>
    <mergeCell ref="A72:D72"/>
    <mergeCell ref="A74:D74"/>
    <mergeCell ref="A77:D77"/>
    <mergeCell ref="A79:D79"/>
    <mergeCell ref="A83:D83"/>
    <mergeCell ref="A1:D1"/>
    <mergeCell ref="A6:D6"/>
    <mergeCell ref="A11:D11"/>
    <mergeCell ref="A13:D13"/>
    <mergeCell ref="A81:D81"/>
    <mergeCell ref="A18:D18"/>
    <mergeCell ref="A8:D8"/>
    <mergeCell ref="A16:D16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76" workbookViewId="0">
      <selection activeCell="D24" sqref="D24:E24"/>
    </sheetView>
  </sheetViews>
  <sheetFormatPr defaultRowHeight="15.75" x14ac:dyDescent="0.25"/>
  <cols>
    <col min="1" max="1" width="7.28515625" style="1" bestFit="1" customWidth="1"/>
    <col min="2" max="2" width="48.140625" style="41" customWidth="1"/>
    <col min="3" max="3" width="9" style="41" bestFit="1" customWidth="1"/>
    <col min="4" max="4" width="21.140625" style="31" customWidth="1"/>
    <col min="5" max="5" width="20.5703125" style="31" customWidth="1"/>
    <col min="6" max="6" width="11.7109375" style="31" customWidth="1"/>
    <col min="7" max="7" width="36.5703125" style="43" customWidth="1"/>
    <col min="8" max="9" width="9.140625" style="41"/>
    <col min="10" max="256" width="9.140625" style="1"/>
    <col min="257" max="257" width="7.28515625" style="1" bestFit="1" customWidth="1"/>
    <col min="258" max="258" width="48.140625" style="1" customWidth="1"/>
    <col min="259" max="259" width="9" style="1" bestFit="1" customWidth="1"/>
    <col min="260" max="260" width="21.140625" style="1" customWidth="1"/>
    <col min="261" max="261" width="20.5703125" style="1" customWidth="1"/>
    <col min="262" max="262" width="11.7109375" style="1" customWidth="1"/>
    <col min="263" max="263" width="36.5703125" style="1" customWidth="1"/>
    <col min="264" max="512" width="9.140625" style="1"/>
    <col min="513" max="513" width="7.28515625" style="1" bestFit="1" customWidth="1"/>
    <col min="514" max="514" width="48.140625" style="1" customWidth="1"/>
    <col min="515" max="515" width="9" style="1" bestFit="1" customWidth="1"/>
    <col min="516" max="516" width="21.140625" style="1" customWidth="1"/>
    <col min="517" max="517" width="20.5703125" style="1" customWidth="1"/>
    <col min="518" max="518" width="11.7109375" style="1" customWidth="1"/>
    <col min="519" max="519" width="36.5703125" style="1" customWidth="1"/>
    <col min="520" max="768" width="9.140625" style="1"/>
    <col min="769" max="769" width="7.28515625" style="1" bestFit="1" customWidth="1"/>
    <col min="770" max="770" width="48.140625" style="1" customWidth="1"/>
    <col min="771" max="771" width="9" style="1" bestFit="1" customWidth="1"/>
    <col min="772" max="772" width="21.140625" style="1" customWidth="1"/>
    <col min="773" max="773" width="20.5703125" style="1" customWidth="1"/>
    <col min="774" max="774" width="11.7109375" style="1" customWidth="1"/>
    <col min="775" max="775" width="36.5703125" style="1" customWidth="1"/>
    <col min="776" max="1024" width="9.140625" style="1"/>
    <col min="1025" max="1025" width="7.28515625" style="1" bestFit="1" customWidth="1"/>
    <col min="1026" max="1026" width="48.140625" style="1" customWidth="1"/>
    <col min="1027" max="1027" width="9" style="1" bestFit="1" customWidth="1"/>
    <col min="1028" max="1028" width="21.140625" style="1" customWidth="1"/>
    <col min="1029" max="1029" width="20.5703125" style="1" customWidth="1"/>
    <col min="1030" max="1030" width="11.7109375" style="1" customWidth="1"/>
    <col min="1031" max="1031" width="36.5703125" style="1" customWidth="1"/>
    <col min="1032" max="1280" width="9.140625" style="1"/>
    <col min="1281" max="1281" width="7.28515625" style="1" bestFit="1" customWidth="1"/>
    <col min="1282" max="1282" width="48.140625" style="1" customWidth="1"/>
    <col min="1283" max="1283" width="9" style="1" bestFit="1" customWidth="1"/>
    <col min="1284" max="1284" width="21.140625" style="1" customWidth="1"/>
    <col min="1285" max="1285" width="20.5703125" style="1" customWidth="1"/>
    <col min="1286" max="1286" width="11.7109375" style="1" customWidth="1"/>
    <col min="1287" max="1287" width="36.5703125" style="1" customWidth="1"/>
    <col min="1288" max="1536" width="9.140625" style="1"/>
    <col min="1537" max="1537" width="7.28515625" style="1" bestFit="1" customWidth="1"/>
    <col min="1538" max="1538" width="48.140625" style="1" customWidth="1"/>
    <col min="1539" max="1539" width="9" style="1" bestFit="1" customWidth="1"/>
    <col min="1540" max="1540" width="21.140625" style="1" customWidth="1"/>
    <col min="1541" max="1541" width="20.5703125" style="1" customWidth="1"/>
    <col min="1542" max="1542" width="11.7109375" style="1" customWidth="1"/>
    <col min="1543" max="1543" width="36.5703125" style="1" customWidth="1"/>
    <col min="1544" max="1792" width="9.140625" style="1"/>
    <col min="1793" max="1793" width="7.28515625" style="1" bestFit="1" customWidth="1"/>
    <col min="1794" max="1794" width="48.140625" style="1" customWidth="1"/>
    <col min="1795" max="1795" width="9" style="1" bestFit="1" customWidth="1"/>
    <col min="1796" max="1796" width="21.140625" style="1" customWidth="1"/>
    <col min="1797" max="1797" width="20.5703125" style="1" customWidth="1"/>
    <col min="1798" max="1798" width="11.7109375" style="1" customWidth="1"/>
    <col min="1799" max="1799" width="36.5703125" style="1" customWidth="1"/>
    <col min="1800" max="2048" width="9.140625" style="1"/>
    <col min="2049" max="2049" width="7.28515625" style="1" bestFit="1" customWidth="1"/>
    <col min="2050" max="2050" width="48.140625" style="1" customWidth="1"/>
    <col min="2051" max="2051" width="9" style="1" bestFit="1" customWidth="1"/>
    <col min="2052" max="2052" width="21.140625" style="1" customWidth="1"/>
    <col min="2053" max="2053" width="20.5703125" style="1" customWidth="1"/>
    <col min="2054" max="2054" width="11.7109375" style="1" customWidth="1"/>
    <col min="2055" max="2055" width="36.5703125" style="1" customWidth="1"/>
    <col min="2056" max="2304" width="9.140625" style="1"/>
    <col min="2305" max="2305" width="7.28515625" style="1" bestFit="1" customWidth="1"/>
    <col min="2306" max="2306" width="48.140625" style="1" customWidth="1"/>
    <col min="2307" max="2307" width="9" style="1" bestFit="1" customWidth="1"/>
    <col min="2308" max="2308" width="21.140625" style="1" customWidth="1"/>
    <col min="2309" max="2309" width="20.5703125" style="1" customWidth="1"/>
    <col min="2310" max="2310" width="11.7109375" style="1" customWidth="1"/>
    <col min="2311" max="2311" width="36.5703125" style="1" customWidth="1"/>
    <col min="2312" max="2560" width="9.140625" style="1"/>
    <col min="2561" max="2561" width="7.28515625" style="1" bestFit="1" customWidth="1"/>
    <col min="2562" max="2562" width="48.140625" style="1" customWidth="1"/>
    <col min="2563" max="2563" width="9" style="1" bestFit="1" customWidth="1"/>
    <col min="2564" max="2564" width="21.140625" style="1" customWidth="1"/>
    <col min="2565" max="2565" width="20.5703125" style="1" customWidth="1"/>
    <col min="2566" max="2566" width="11.7109375" style="1" customWidth="1"/>
    <col min="2567" max="2567" width="36.5703125" style="1" customWidth="1"/>
    <col min="2568" max="2816" width="9.140625" style="1"/>
    <col min="2817" max="2817" width="7.28515625" style="1" bestFit="1" customWidth="1"/>
    <col min="2818" max="2818" width="48.140625" style="1" customWidth="1"/>
    <col min="2819" max="2819" width="9" style="1" bestFit="1" customWidth="1"/>
    <col min="2820" max="2820" width="21.140625" style="1" customWidth="1"/>
    <col min="2821" max="2821" width="20.5703125" style="1" customWidth="1"/>
    <col min="2822" max="2822" width="11.7109375" style="1" customWidth="1"/>
    <col min="2823" max="2823" width="36.5703125" style="1" customWidth="1"/>
    <col min="2824" max="3072" width="9.140625" style="1"/>
    <col min="3073" max="3073" width="7.28515625" style="1" bestFit="1" customWidth="1"/>
    <col min="3074" max="3074" width="48.140625" style="1" customWidth="1"/>
    <col min="3075" max="3075" width="9" style="1" bestFit="1" customWidth="1"/>
    <col min="3076" max="3076" width="21.140625" style="1" customWidth="1"/>
    <col min="3077" max="3077" width="20.5703125" style="1" customWidth="1"/>
    <col min="3078" max="3078" width="11.7109375" style="1" customWidth="1"/>
    <col min="3079" max="3079" width="36.5703125" style="1" customWidth="1"/>
    <col min="3080" max="3328" width="9.140625" style="1"/>
    <col min="3329" max="3329" width="7.28515625" style="1" bestFit="1" customWidth="1"/>
    <col min="3330" max="3330" width="48.140625" style="1" customWidth="1"/>
    <col min="3331" max="3331" width="9" style="1" bestFit="1" customWidth="1"/>
    <col min="3332" max="3332" width="21.140625" style="1" customWidth="1"/>
    <col min="3333" max="3333" width="20.5703125" style="1" customWidth="1"/>
    <col min="3334" max="3334" width="11.7109375" style="1" customWidth="1"/>
    <col min="3335" max="3335" width="36.5703125" style="1" customWidth="1"/>
    <col min="3336" max="3584" width="9.140625" style="1"/>
    <col min="3585" max="3585" width="7.28515625" style="1" bestFit="1" customWidth="1"/>
    <col min="3586" max="3586" width="48.140625" style="1" customWidth="1"/>
    <col min="3587" max="3587" width="9" style="1" bestFit="1" customWidth="1"/>
    <col min="3588" max="3588" width="21.140625" style="1" customWidth="1"/>
    <col min="3589" max="3589" width="20.5703125" style="1" customWidth="1"/>
    <col min="3590" max="3590" width="11.7109375" style="1" customWidth="1"/>
    <col min="3591" max="3591" width="36.5703125" style="1" customWidth="1"/>
    <col min="3592" max="3840" width="9.140625" style="1"/>
    <col min="3841" max="3841" width="7.28515625" style="1" bestFit="1" customWidth="1"/>
    <col min="3842" max="3842" width="48.140625" style="1" customWidth="1"/>
    <col min="3843" max="3843" width="9" style="1" bestFit="1" customWidth="1"/>
    <col min="3844" max="3844" width="21.140625" style="1" customWidth="1"/>
    <col min="3845" max="3845" width="20.5703125" style="1" customWidth="1"/>
    <col min="3846" max="3846" width="11.7109375" style="1" customWidth="1"/>
    <col min="3847" max="3847" width="36.5703125" style="1" customWidth="1"/>
    <col min="3848" max="4096" width="9.140625" style="1"/>
    <col min="4097" max="4097" width="7.28515625" style="1" bestFit="1" customWidth="1"/>
    <col min="4098" max="4098" width="48.140625" style="1" customWidth="1"/>
    <col min="4099" max="4099" width="9" style="1" bestFit="1" customWidth="1"/>
    <col min="4100" max="4100" width="21.140625" style="1" customWidth="1"/>
    <col min="4101" max="4101" width="20.5703125" style="1" customWidth="1"/>
    <col min="4102" max="4102" width="11.7109375" style="1" customWidth="1"/>
    <col min="4103" max="4103" width="36.5703125" style="1" customWidth="1"/>
    <col min="4104" max="4352" width="9.140625" style="1"/>
    <col min="4353" max="4353" width="7.28515625" style="1" bestFit="1" customWidth="1"/>
    <col min="4354" max="4354" width="48.140625" style="1" customWidth="1"/>
    <col min="4355" max="4355" width="9" style="1" bestFit="1" customWidth="1"/>
    <col min="4356" max="4356" width="21.140625" style="1" customWidth="1"/>
    <col min="4357" max="4357" width="20.5703125" style="1" customWidth="1"/>
    <col min="4358" max="4358" width="11.7109375" style="1" customWidth="1"/>
    <col min="4359" max="4359" width="36.5703125" style="1" customWidth="1"/>
    <col min="4360" max="4608" width="9.140625" style="1"/>
    <col min="4609" max="4609" width="7.28515625" style="1" bestFit="1" customWidth="1"/>
    <col min="4610" max="4610" width="48.140625" style="1" customWidth="1"/>
    <col min="4611" max="4611" width="9" style="1" bestFit="1" customWidth="1"/>
    <col min="4612" max="4612" width="21.140625" style="1" customWidth="1"/>
    <col min="4613" max="4613" width="20.5703125" style="1" customWidth="1"/>
    <col min="4614" max="4614" width="11.7109375" style="1" customWidth="1"/>
    <col min="4615" max="4615" width="36.5703125" style="1" customWidth="1"/>
    <col min="4616" max="4864" width="9.140625" style="1"/>
    <col min="4865" max="4865" width="7.28515625" style="1" bestFit="1" customWidth="1"/>
    <col min="4866" max="4866" width="48.140625" style="1" customWidth="1"/>
    <col min="4867" max="4867" width="9" style="1" bestFit="1" customWidth="1"/>
    <col min="4868" max="4868" width="21.140625" style="1" customWidth="1"/>
    <col min="4869" max="4869" width="20.5703125" style="1" customWidth="1"/>
    <col min="4870" max="4870" width="11.7109375" style="1" customWidth="1"/>
    <col min="4871" max="4871" width="36.5703125" style="1" customWidth="1"/>
    <col min="4872" max="5120" width="9.140625" style="1"/>
    <col min="5121" max="5121" width="7.28515625" style="1" bestFit="1" customWidth="1"/>
    <col min="5122" max="5122" width="48.140625" style="1" customWidth="1"/>
    <col min="5123" max="5123" width="9" style="1" bestFit="1" customWidth="1"/>
    <col min="5124" max="5124" width="21.140625" style="1" customWidth="1"/>
    <col min="5125" max="5125" width="20.5703125" style="1" customWidth="1"/>
    <col min="5126" max="5126" width="11.7109375" style="1" customWidth="1"/>
    <col min="5127" max="5127" width="36.5703125" style="1" customWidth="1"/>
    <col min="5128" max="5376" width="9.140625" style="1"/>
    <col min="5377" max="5377" width="7.28515625" style="1" bestFit="1" customWidth="1"/>
    <col min="5378" max="5378" width="48.140625" style="1" customWidth="1"/>
    <col min="5379" max="5379" width="9" style="1" bestFit="1" customWidth="1"/>
    <col min="5380" max="5380" width="21.140625" style="1" customWidth="1"/>
    <col min="5381" max="5381" width="20.5703125" style="1" customWidth="1"/>
    <col min="5382" max="5382" width="11.7109375" style="1" customWidth="1"/>
    <col min="5383" max="5383" width="36.5703125" style="1" customWidth="1"/>
    <col min="5384" max="5632" width="9.140625" style="1"/>
    <col min="5633" max="5633" width="7.28515625" style="1" bestFit="1" customWidth="1"/>
    <col min="5634" max="5634" width="48.140625" style="1" customWidth="1"/>
    <col min="5635" max="5635" width="9" style="1" bestFit="1" customWidth="1"/>
    <col min="5636" max="5636" width="21.140625" style="1" customWidth="1"/>
    <col min="5637" max="5637" width="20.5703125" style="1" customWidth="1"/>
    <col min="5638" max="5638" width="11.7109375" style="1" customWidth="1"/>
    <col min="5639" max="5639" width="36.5703125" style="1" customWidth="1"/>
    <col min="5640" max="5888" width="9.140625" style="1"/>
    <col min="5889" max="5889" width="7.28515625" style="1" bestFit="1" customWidth="1"/>
    <col min="5890" max="5890" width="48.140625" style="1" customWidth="1"/>
    <col min="5891" max="5891" width="9" style="1" bestFit="1" customWidth="1"/>
    <col min="5892" max="5892" width="21.140625" style="1" customWidth="1"/>
    <col min="5893" max="5893" width="20.5703125" style="1" customWidth="1"/>
    <col min="5894" max="5894" width="11.7109375" style="1" customWidth="1"/>
    <col min="5895" max="5895" width="36.5703125" style="1" customWidth="1"/>
    <col min="5896" max="6144" width="9.140625" style="1"/>
    <col min="6145" max="6145" width="7.28515625" style="1" bestFit="1" customWidth="1"/>
    <col min="6146" max="6146" width="48.140625" style="1" customWidth="1"/>
    <col min="6147" max="6147" width="9" style="1" bestFit="1" customWidth="1"/>
    <col min="6148" max="6148" width="21.140625" style="1" customWidth="1"/>
    <col min="6149" max="6149" width="20.5703125" style="1" customWidth="1"/>
    <col min="6150" max="6150" width="11.7109375" style="1" customWidth="1"/>
    <col min="6151" max="6151" width="36.5703125" style="1" customWidth="1"/>
    <col min="6152" max="6400" width="9.140625" style="1"/>
    <col min="6401" max="6401" width="7.28515625" style="1" bestFit="1" customWidth="1"/>
    <col min="6402" max="6402" width="48.140625" style="1" customWidth="1"/>
    <col min="6403" max="6403" width="9" style="1" bestFit="1" customWidth="1"/>
    <col min="6404" max="6404" width="21.140625" style="1" customWidth="1"/>
    <col min="6405" max="6405" width="20.5703125" style="1" customWidth="1"/>
    <col min="6406" max="6406" width="11.7109375" style="1" customWidth="1"/>
    <col min="6407" max="6407" width="36.5703125" style="1" customWidth="1"/>
    <col min="6408" max="6656" width="9.140625" style="1"/>
    <col min="6657" max="6657" width="7.28515625" style="1" bestFit="1" customWidth="1"/>
    <col min="6658" max="6658" width="48.140625" style="1" customWidth="1"/>
    <col min="6659" max="6659" width="9" style="1" bestFit="1" customWidth="1"/>
    <col min="6660" max="6660" width="21.140625" style="1" customWidth="1"/>
    <col min="6661" max="6661" width="20.5703125" style="1" customWidth="1"/>
    <col min="6662" max="6662" width="11.7109375" style="1" customWidth="1"/>
    <col min="6663" max="6663" width="36.5703125" style="1" customWidth="1"/>
    <col min="6664" max="6912" width="9.140625" style="1"/>
    <col min="6913" max="6913" width="7.28515625" style="1" bestFit="1" customWidth="1"/>
    <col min="6914" max="6914" width="48.140625" style="1" customWidth="1"/>
    <col min="6915" max="6915" width="9" style="1" bestFit="1" customWidth="1"/>
    <col min="6916" max="6916" width="21.140625" style="1" customWidth="1"/>
    <col min="6917" max="6917" width="20.5703125" style="1" customWidth="1"/>
    <col min="6918" max="6918" width="11.7109375" style="1" customWidth="1"/>
    <col min="6919" max="6919" width="36.5703125" style="1" customWidth="1"/>
    <col min="6920" max="7168" width="9.140625" style="1"/>
    <col min="7169" max="7169" width="7.28515625" style="1" bestFit="1" customWidth="1"/>
    <col min="7170" max="7170" width="48.140625" style="1" customWidth="1"/>
    <col min="7171" max="7171" width="9" style="1" bestFit="1" customWidth="1"/>
    <col min="7172" max="7172" width="21.140625" style="1" customWidth="1"/>
    <col min="7173" max="7173" width="20.5703125" style="1" customWidth="1"/>
    <col min="7174" max="7174" width="11.7109375" style="1" customWidth="1"/>
    <col min="7175" max="7175" width="36.5703125" style="1" customWidth="1"/>
    <col min="7176" max="7424" width="9.140625" style="1"/>
    <col min="7425" max="7425" width="7.28515625" style="1" bestFit="1" customWidth="1"/>
    <col min="7426" max="7426" width="48.140625" style="1" customWidth="1"/>
    <col min="7427" max="7427" width="9" style="1" bestFit="1" customWidth="1"/>
    <col min="7428" max="7428" width="21.140625" style="1" customWidth="1"/>
    <col min="7429" max="7429" width="20.5703125" style="1" customWidth="1"/>
    <col min="7430" max="7430" width="11.7109375" style="1" customWidth="1"/>
    <col min="7431" max="7431" width="36.5703125" style="1" customWidth="1"/>
    <col min="7432" max="7680" width="9.140625" style="1"/>
    <col min="7681" max="7681" width="7.28515625" style="1" bestFit="1" customWidth="1"/>
    <col min="7682" max="7682" width="48.140625" style="1" customWidth="1"/>
    <col min="7683" max="7683" width="9" style="1" bestFit="1" customWidth="1"/>
    <col min="7684" max="7684" width="21.140625" style="1" customWidth="1"/>
    <col min="7685" max="7685" width="20.5703125" style="1" customWidth="1"/>
    <col min="7686" max="7686" width="11.7109375" style="1" customWidth="1"/>
    <col min="7687" max="7687" width="36.5703125" style="1" customWidth="1"/>
    <col min="7688" max="7936" width="9.140625" style="1"/>
    <col min="7937" max="7937" width="7.28515625" style="1" bestFit="1" customWidth="1"/>
    <col min="7938" max="7938" width="48.140625" style="1" customWidth="1"/>
    <col min="7939" max="7939" width="9" style="1" bestFit="1" customWidth="1"/>
    <col min="7940" max="7940" width="21.140625" style="1" customWidth="1"/>
    <col min="7941" max="7941" width="20.5703125" style="1" customWidth="1"/>
    <col min="7942" max="7942" width="11.7109375" style="1" customWidth="1"/>
    <col min="7943" max="7943" width="36.5703125" style="1" customWidth="1"/>
    <col min="7944" max="8192" width="9.140625" style="1"/>
    <col min="8193" max="8193" width="7.28515625" style="1" bestFit="1" customWidth="1"/>
    <col min="8194" max="8194" width="48.140625" style="1" customWidth="1"/>
    <col min="8195" max="8195" width="9" style="1" bestFit="1" customWidth="1"/>
    <col min="8196" max="8196" width="21.140625" style="1" customWidth="1"/>
    <col min="8197" max="8197" width="20.5703125" style="1" customWidth="1"/>
    <col min="8198" max="8198" width="11.7109375" style="1" customWidth="1"/>
    <col min="8199" max="8199" width="36.5703125" style="1" customWidth="1"/>
    <col min="8200" max="8448" width="9.140625" style="1"/>
    <col min="8449" max="8449" width="7.28515625" style="1" bestFit="1" customWidth="1"/>
    <col min="8450" max="8450" width="48.140625" style="1" customWidth="1"/>
    <col min="8451" max="8451" width="9" style="1" bestFit="1" customWidth="1"/>
    <col min="8452" max="8452" width="21.140625" style="1" customWidth="1"/>
    <col min="8453" max="8453" width="20.5703125" style="1" customWidth="1"/>
    <col min="8454" max="8454" width="11.7109375" style="1" customWidth="1"/>
    <col min="8455" max="8455" width="36.5703125" style="1" customWidth="1"/>
    <col min="8456" max="8704" width="9.140625" style="1"/>
    <col min="8705" max="8705" width="7.28515625" style="1" bestFit="1" customWidth="1"/>
    <col min="8706" max="8706" width="48.140625" style="1" customWidth="1"/>
    <col min="8707" max="8707" width="9" style="1" bestFit="1" customWidth="1"/>
    <col min="8708" max="8708" width="21.140625" style="1" customWidth="1"/>
    <col min="8709" max="8709" width="20.5703125" style="1" customWidth="1"/>
    <col min="8710" max="8710" width="11.7109375" style="1" customWidth="1"/>
    <col min="8711" max="8711" width="36.5703125" style="1" customWidth="1"/>
    <col min="8712" max="8960" width="9.140625" style="1"/>
    <col min="8961" max="8961" width="7.28515625" style="1" bestFit="1" customWidth="1"/>
    <col min="8962" max="8962" width="48.140625" style="1" customWidth="1"/>
    <col min="8963" max="8963" width="9" style="1" bestFit="1" customWidth="1"/>
    <col min="8964" max="8964" width="21.140625" style="1" customWidth="1"/>
    <col min="8965" max="8965" width="20.5703125" style="1" customWidth="1"/>
    <col min="8966" max="8966" width="11.7109375" style="1" customWidth="1"/>
    <col min="8967" max="8967" width="36.5703125" style="1" customWidth="1"/>
    <col min="8968" max="9216" width="9.140625" style="1"/>
    <col min="9217" max="9217" width="7.28515625" style="1" bestFit="1" customWidth="1"/>
    <col min="9218" max="9218" width="48.140625" style="1" customWidth="1"/>
    <col min="9219" max="9219" width="9" style="1" bestFit="1" customWidth="1"/>
    <col min="9220" max="9220" width="21.140625" style="1" customWidth="1"/>
    <col min="9221" max="9221" width="20.5703125" style="1" customWidth="1"/>
    <col min="9222" max="9222" width="11.7109375" style="1" customWidth="1"/>
    <col min="9223" max="9223" width="36.5703125" style="1" customWidth="1"/>
    <col min="9224" max="9472" width="9.140625" style="1"/>
    <col min="9473" max="9473" width="7.28515625" style="1" bestFit="1" customWidth="1"/>
    <col min="9474" max="9474" width="48.140625" style="1" customWidth="1"/>
    <col min="9475" max="9475" width="9" style="1" bestFit="1" customWidth="1"/>
    <col min="9476" max="9476" width="21.140625" style="1" customWidth="1"/>
    <col min="9477" max="9477" width="20.5703125" style="1" customWidth="1"/>
    <col min="9478" max="9478" width="11.7109375" style="1" customWidth="1"/>
    <col min="9479" max="9479" width="36.5703125" style="1" customWidth="1"/>
    <col min="9480" max="9728" width="9.140625" style="1"/>
    <col min="9729" max="9729" width="7.28515625" style="1" bestFit="1" customWidth="1"/>
    <col min="9730" max="9730" width="48.140625" style="1" customWidth="1"/>
    <col min="9731" max="9731" width="9" style="1" bestFit="1" customWidth="1"/>
    <col min="9732" max="9732" width="21.140625" style="1" customWidth="1"/>
    <col min="9733" max="9733" width="20.5703125" style="1" customWidth="1"/>
    <col min="9734" max="9734" width="11.7109375" style="1" customWidth="1"/>
    <col min="9735" max="9735" width="36.5703125" style="1" customWidth="1"/>
    <col min="9736" max="9984" width="9.140625" style="1"/>
    <col min="9985" max="9985" width="7.28515625" style="1" bestFit="1" customWidth="1"/>
    <col min="9986" max="9986" width="48.140625" style="1" customWidth="1"/>
    <col min="9987" max="9987" width="9" style="1" bestFit="1" customWidth="1"/>
    <col min="9988" max="9988" width="21.140625" style="1" customWidth="1"/>
    <col min="9989" max="9989" width="20.5703125" style="1" customWidth="1"/>
    <col min="9990" max="9990" width="11.7109375" style="1" customWidth="1"/>
    <col min="9991" max="9991" width="36.5703125" style="1" customWidth="1"/>
    <col min="9992" max="10240" width="9.140625" style="1"/>
    <col min="10241" max="10241" width="7.28515625" style="1" bestFit="1" customWidth="1"/>
    <col min="10242" max="10242" width="48.140625" style="1" customWidth="1"/>
    <col min="10243" max="10243" width="9" style="1" bestFit="1" customWidth="1"/>
    <col min="10244" max="10244" width="21.140625" style="1" customWidth="1"/>
    <col min="10245" max="10245" width="20.5703125" style="1" customWidth="1"/>
    <col min="10246" max="10246" width="11.7109375" style="1" customWidth="1"/>
    <col min="10247" max="10247" width="36.5703125" style="1" customWidth="1"/>
    <col min="10248" max="10496" width="9.140625" style="1"/>
    <col min="10497" max="10497" width="7.28515625" style="1" bestFit="1" customWidth="1"/>
    <col min="10498" max="10498" width="48.140625" style="1" customWidth="1"/>
    <col min="10499" max="10499" width="9" style="1" bestFit="1" customWidth="1"/>
    <col min="10500" max="10500" width="21.140625" style="1" customWidth="1"/>
    <col min="10501" max="10501" width="20.5703125" style="1" customWidth="1"/>
    <col min="10502" max="10502" width="11.7109375" style="1" customWidth="1"/>
    <col min="10503" max="10503" width="36.5703125" style="1" customWidth="1"/>
    <col min="10504" max="10752" width="9.140625" style="1"/>
    <col min="10753" max="10753" width="7.28515625" style="1" bestFit="1" customWidth="1"/>
    <col min="10754" max="10754" width="48.140625" style="1" customWidth="1"/>
    <col min="10755" max="10755" width="9" style="1" bestFit="1" customWidth="1"/>
    <col min="10756" max="10756" width="21.140625" style="1" customWidth="1"/>
    <col min="10757" max="10757" width="20.5703125" style="1" customWidth="1"/>
    <col min="10758" max="10758" width="11.7109375" style="1" customWidth="1"/>
    <col min="10759" max="10759" width="36.5703125" style="1" customWidth="1"/>
    <col min="10760" max="11008" width="9.140625" style="1"/>
    <col min="11009" max="11009" width="7.28515625" style="1" bestFit="1" customWidth="1"/>
    <col min="11010" max="11010" width="48.140625" style="1" customWidth="1"/>
    <col min="11011" max="11011" width="9" style="1" bestFit="1" customWidth="1"/>
    <col min="11012" max="11012" width="21.140625" style="1" customWidth="1"/>
    <col min="11013" max="11013" width="20.5703125" style="1" customWidth="1"/>
    <col min="11014" max="11014" width="11.7109375" style="1" customWidth="1"/>
    <col min="11015" max="11015" width="36.5703125" style="1" customWidth="1"/>
    <col min="11016" max="11264" width="9.140625" style="1"/>
    <col min="11265" max="11265" width="7.28515625" style="1" bestFit="1" customWidth="1"/>
    <col min="11266" max="11266" width="48.140625" style="1" customWidth="1"/>
    <col min="11267" max="11267" width="9" style="1" bestFit="1" customWidth="1"/>
    <col min="11268" max="11268" width="21.140625" style="1" customWidth="1"/>
    <col min="11269" max="11269" width="20.5703125" style="1" customWidth="1"/>
    <col min="11270" max="11270" width="11.7109375" style="1" customWidth="1"/>
    <col min="11271" max="11271" width="36.5703125" style="1" customWidth="1"/>
    <col min="11272" max="11520" width="9.140625" style="1"/>
    <col min="11521" max="11521" width="7.28515625" style="1" bestFit="1" customWidth="1"/>
    <col min="11522" max="11522" width="48.140625" style="1" customWidth="1"/>
    <col min="11523" max="11523" width="9" style="1" bestFit="1" customWidth="1"/>
    <col min="11524" max="11524" width="21.140625" style="1" customWidth="1"/>
    <col min="11525" max="11525" width="20.5703125" style="1" customWidth="1"/>
    <col min="11526" max="11526" width="11.7109375" style="1" customWidth="1"/>
    <col min="11527" max="11527" width="36.5703125" style="1" customWidth="1"/>
    <col min="11528" max="11776" width="9.140625" style="1"/>
    <col min="11777" max="11777" width="7.28515625" style="1" bestFit="1" customWidth="1"/>
    <col min="11778" max="11778" width="48.140625" style="1" customWidth="1"/>
    <col min="11779" max="11779" width="9" style="1" bestFit="1" customWidth="1"/>
    <col min="11780" max="11780" width="21.140625" style="1" customWidth="1"/>
    <col min="11781" max="11781" width="20.5703125" style="1" customWidth="1"/>
    <col min="11782" max="11782" width="11.7109375" style="1" customWidth="1"/>
    <col min="11783" max="11783" width="36.5703125" style="1" customWidth="1"/>
    <col min="11784" max="12032" width="9.140625" style="1"/>
    <col min="12033" max="12033" width="7.28515625" style="1" bestFit="1" customWidth="1"/>
    <col min="12034" max="12034" width="48.140625" style="1" customWidth="1"/>
    <col min="12035" max="12035" width="9" style="1" bestFit="1" customWidth="1"/>
    <col min="12036" max="12036" width="21.140625" style="1" customWidth="1"/>
    <col min="12037" max="12037" width="20.5703125" style="1" customWidth="1"/>
    <col min="12038" max="12038" width="11.7109375" style="1" customWidth="1"/>
    <col min="12039" max="12039" width="36.5703125" style="1" customWidth="1"/>
    <col min="12040" max="12288" width="9.140625" style="1"/>
    <col min="12289" max="12289" width="7.28515625" style="1" bestFit="1" customWidth="1"/>
    <col min="12290" max="12290" width="48.140625" style="1" customWidth="1"/>
    <col min="12291" max="12291" width="9" style="1" bestFit="1" customWidth="1"/>
    <col min="12292" max="12292" width="21.140625" style="1" customWidth="1"/>
    <col min="12293" max="12293" width="20.5703125" style="1" customWidth="1"/>
    <col min="12294" max="12294" width="11.7109375" style="1" customWidth="1"/>
    <col min="12295" max="12295" width="36.5703125" style="1" customWidth="1"/>
    <col min="12296" max="12544" width="9.140625" style="1"/>
    <col min="12545" max="12545" width="7.28515625" style="1" bestFit="1" customWidth="1"/>
    <col min="12546" max="12546" width="48.140625" style="1" customWidth="1"/>
    <col min="12547" max="12547" width="9" style="1" bestFit="1" customWidth="1"/>
    <col min="12548" max="12548" width="21.140625" style="1" customWidth="1"/>
    <col min="12549" max="12549" width="20.5703125" style="1" customWidth="1"/>
    <col min="12550" max="12550" width="11.7109375" style="1" customWidth="1"/>
    <col min="12551" max="12551" width="36.5703125" style="1" customWidth="1"/>
    <col min="12552" max="12800" width="9.140625" style="1"/>
    <col min="12801" max="12801" width="7.28515625" style="1" bestFit="1" customWidth="1"/>
    <col min="12802" max="12802" width="48.140625" style="1" customWidth="1"/>
    <col min="12803" max="12803" width="9" style="1" bestFit="1" customWidth="1"/>
    <col min="12804" max="12804" width="21.140625" style="1" customWidth="1"/>
    <col min="12805" max="12805" width="20.5703125" style="1" customWidth="1"/>
    <col min="12806" max="12806" width="11.7109375" style="1" customWidth="1"/>
    <col min="12807" max="12807" width="36.5703125" style="1" customWidth="1"/>
    <col min="12808" max="13056" width="9.140625" style="1"/>
    <col min="13057" max="13057" width="7.28515625" style="1" bestFit="1" customWidth="1"/>
    <col min="13058" max="13058" width="48.140625" style="1" customWidth="1"/>
    <col min="13059" max="13059" width="9" style="1" bestFit="1" customWidth="1"/>
    <col min="13060" max="13060" width="21.140625" style="1" customWidth="1"/>
    <col min="13061" max="13061" width="20.5703125" style="1" customWidth="1"/>
    <col min="13062" max="13062" width="11.7109375" style="1" customWidth="1"/>
    <col min="13063" max="13063" width="36.5703125" style="1" customWidth="1"/>
    <col min="13064" max="13312" width="9.140625" style="1"/>
    <col min="13313" max="13313" width="7.28515625" style="1" bestFit="1" customWidth="1"/>
    <col min="13314" max="13314" width="48.140625" style="1" customWidth="1"/>
    <col min="13315" max="13315" width="9" style="1" bestFit="1" customWidth="1"/>
    <col min="13316" max="13316" width="21.140625" style="1" customWidth="1"/>
    <col min="13317" max="13317" width="20.5703125" style="1" customWidth="1"/>
    <col min="13318" max="13318" width="11.7109375" style="1" customWidth="1"/>
    <col min="13319" max="13319" width="36.5703125" style="1" customWidth="1"/>
    <col min="13320" max="13568" width="9.140625" style="1"/>
    <col min="13569" max="13569" width="7.28515625" style="1" bestFit="1" customWidth="1"/>
    <col min="13570" max="13570" width="48.140625" style="1" customWidth="1"/>
    <col min="13571" max="13571" width="9" style="1" bestFit="1" customWidth="1"/>
    <col min="13572" max="13572" width="21.140625" style="1" customWidth="1"/>
    <col min="13573" max="13573" width="20.5703125" style="1" customWidth="1"/>
    <col min="13574" max="13574" width="11.7109375" style="1" customWidth="1"/>
    <col min="13575" max="13575" width="36.5703125" style="1" customWidth="1"/>
    <col min="13576" max="13824" width="9.140625" style="1"/>
    <col min="13825" max="13825" width="7.28515625" style="1" bestFit="1" customWidth="1"/>
    <col min="13826" max="13826" width="48.140625" style="1" customWidth="1"/>
    <col min="13827" max="13827" width="9" style="1" bestFit="1" customWidth="1"/>
    <col min="13828" max="13828" width="21.140625" style="1" customWidth="1"/>
    <col min="13829" max="13829" width="20.5703125" style="1" customWidth="1"/>
    <col min="13830" max="13830" width="11.7109375" style="1" customWidth="1"/>
    <col min="13831" max="13831" width="36.5703125" style="1" customWidth="1"/>
    <col min="13832" max="14080" width="9.140625" style="1"/>
    <col min="14081" max="14081" width="7.28515625" style="1" bestFit="1" customWidth="1"/>
    <col min="14082" max="14082" width="48.140625" style="1" customWidth="1"/>
    <col min="14083" max="14083" width="9" style="1" bestFit="1" customWidth="1"/>
    <col min="14084" max="14084" width="21.140625" style="1" customWidth="1"/>
    <col min="14085" max="14085" width="20.5703125" style="1" customWidth="1"/>
    <col min="14086" max="14086" width="11.7109375" style="1" customWidth="1"/>
    <col min="14087" max="14087" width="36.5703125" style="1" customWidth="1"/>
    <col min="14088" max="14336" width="9.140625" style="1"/>
    <col min="14337" max="14337" width="7.28515625" style="1" bestFit="1" customWidth="1"/>
    <col min="14338" max="14338" width="48.140625" style="1" customWidth="1"/>
    <col min="14339" max="14339" width="9" style="1" bestFit="1" customWidth="1"/>
    <col min="14340" max="14340" width="21.140625" style="1" customWidth="1"/>
    <col min="14341" max="14341" width="20.5703125" style="1" customWidth="1"/>
    <col min="14342" max="14342" width="11.7109375" style="1" customWidth="1"/>
    <col min="14343" max="14343" width="36.5703125" style="1" customWidth="1"/>
    <col min="14344" max="14592" width="9.140625" style="1"/>
    <col min="14593" max="14593" width="7.28515625" style="1" bestFit="1" customWidth="1"/>
    <col min="14594" max="14594" width="48.140625" style="1" customWidth="1"/>
    <col min="14595" max="14595" width="9" style="1" bestFit="1" customWidth="1"/>
    <col min="14596" max="14596" width="21.140625" style="1" customWidth="1"/>
    <col min="14597" max="14597" width="20.5703125" style="1" customWidth="1"/>
    <col min="14598" max="14598" width="11.7109375" style="1" customWidth="1"/>
    <col min="14599" max="14599" width="36.5703125" style="1" customWidth="1"/>
    <col min="14600" max="14848" width="9.140625" style="1"/>
    <col min="14849" max="14849" width="7.28515625" style="1" bestFit="1" customWidth="1"/>
    <col min="14850" max="14850" width="48.140625" style="1" customWidth="1"/>
    <col min="14851" max="14851" width="9" style="1" bestFit="1" customWidth="1"/>
    <col min="14852" max="14852" width="21.140625" style="1" customWidth="1"/>
    <col min="14853" max="14853" width="20.5703125" style="1" customWidth="1"/>
    <col min="14854" max="14854" width="11.7109375" style="1" customWidth="1"/>
    <col min="14855" max="14855" width="36.5703125" style="1" customWidth="1"/>
    <col min="14856" max="15104" width="9.140625" style="1"/>
    <col min="15105" max="15105" width="7.28515625" style="1" bestFit="1" customWidth="1"/>
    <col min="15106" max="15106" width="48.140625" style="1" customWidth="1"/>
    <col min="15107" max="15107" width="9" style="1" bestFit="1" customWidth="1"/>
    <col min="15108" max="15108" width="21.140625" style="1" customWidth="1"/>
    <col min="15109" max="15109" width="20.5703125" style="1" customWidth="1"/>
    <col min="15110" max="15110" width="11.7109375" style="1" customWidth="1"/>
    <col min="15111" max="15111" width="36.5703125" style="1" customWidth="1"/>
    <col min="15112" max="15360" width="9.140625" style="1"/>
    <col min="15361" max="15361" width="7.28515625" style="1" bestFit="1" customWidth="1"/>
    <col min="15362" max="15362" width="48.140625" style="1" customWidth="1"/>
    <col min="15363" max="15363" width="9" style="1" bestFit="1" customWidth="1"/>
    <col min="15364" max="15364" width="21.140625" style="1" customWidth="1"/>
    <col min="15365" max="15365" width="20.5703125" style="1" customWidth="1"/>
    <col min="15366" max="15366" width="11.7109375" style="1" customWidth="1"/>
    <col min="15367" max="15367" width="36.5703125" style="1" customWidth="1"/>
    <col min="15368" max="15616" width="9.140625" style="1"/>
    <col min="15617" max="15617" width="7.28515625" style="1" bestFit="1" customWidth="1"/>
    <col min="15618" max="15618" width="48.140625" style="1" customWidth="1"/>
    <col min="15619" max="15619" width="9" style="1" bestFit="1" customWidth="1"/>
    <col min="15620" max="15620" width="21.140625" style="1" customWidth="1"/>
    <col min="15621" max="15621" width="20.5703125" style="1" customWidth="1"/>
    <col min="15622" max="15622" width="11.7109375" style="1" customWidth="1"/>
    <col min="15623" max="15623" width="36.5703125" style="1" customWidth="1"/>
    <col min="15624" max="15872" width="9.140625" style="1"/>
    <col min="15873" max="15873" width="7.28515625" style="1" bestFit="1" customWidth="1"/>
    <col min="15874" max="15874" width="48.140625" style="1" customWidth="1"/>
    <col min="15875" max="15875" width="9" style="1" bestFit="1" customWidth="1"/>
    <col min="15876" max="15876" width="21.140625" style="1" customWidth="1"/>
    <col min="15877" max="15877" width="20.5703125" style="1" customWidth="1"/>
    <col min="15878" max="15878" width="11.7109375" style="1" customWidth="1"/>
    <col min="15879" max="15879" width="36.5703125" style="1" customWidth="1"/>
    <col min="15880" max="16128" width="9.140625" style="1"/>
    <col min="16129" max="16129" width="7.28515625" style="1" bestFit="1" customWidth="1"/>
    <col min="16130" max="16130" width="48.140625" style="1" customWidth="1"/>
    <col min="16131" max="16131" width="9" style="1" bestFit="1" customWidth="1"/>
    <col min="16132" max="16132" width="21.140625" style="1" customWidth="1"/>
    <col min="16133" max="16133" width="20.5703125" style="1" customWidth="1"/>
    <col min="16134" max="16134" width="11.7109375" style="1" customWidth="1"/>
    <col min="16135" max="16135" width="36.5703125" style="1" customWidth="1"/>
    <col min="16136" max="16384" width="9.140625" style="1"/>
  </cols>
  <sheetData>
    <row r="1" spans="1:9" s="26" customFormat="1" ht="64.5" customHeight="1" x14ac:dyDescent="0.25">
      <c r="B1" s="73" t="s">
        <v>248</v>
      </c>
      <c r="C1" s="73"/>
      <c r="D1" s="73"/>
      <c r="E1" s="29"/>
      <c r="F1" s="29"/>
      <c r="G1" s="30"/>
      <c r="H1" s="31"/>
      <c r="I1" s="31"/>
    </row>
    <row r="2" spans="1:9" s="26" customFormat="1" ht="24.75" customHeight="1" x14ac:dyDescent="0.25">
      <c r="B2" s="32" t="str">
        <f>'[1]2.1'!B3</f>
        <v>по адресу: Московская обл., г. Щелково,  ул. Комсомольская д. 18.</v>
      </c>
      <c r="C2" s="31"/>
      <c r="D2" s="31"/>
      <c r="E2" s="31"/>
      <c r="F2" s="31"/>
      <c r="G2" s="30"/>
      <c r="H2" s="31"/>
      <c r="I2" s="31"/>
    </row>
    <row r="3" spans="1:9" s="6" customFormat="1" ht="61.5" customHeight="1" x14ac:dyDescent="0.25">
      <c r="A3" s="27" t="s">
        <v>0</v>
      </c>
      <c r="B3" s="33" t="s">
        <v>1</v>
      </c>
      <c r="C3" s="33" t="s">
        <v>2</v>
      </c>
      <c r="D3" s="33" t="s">
        <v>250</v>
      </c>
      <c r="E3" s="33" t="s">
        <v>249</v>
      </c>
      <c r="F3" s="33" t="s">
        <v>251</v>
      </c>
      <c r="G3" s="34" t="s">
        <v>252</v>
      </c>
      <c r="H3" s="35"/>
      <c r="I3" s="35"/>
    </row>
    <row r="4" spans="1:9" s="6" customFormat="1" ht="20.100000000000001" customHeight="1" x14ac:dyDescent="0.25">
      <c r="A4" s="28">
        <v>1</v>
      </c>
      <c r="B4" s="36" t="s">
        <v>4</v>
      </c>
      <c r="C4" s="37" t="s">
        <v>5</v>
      </c>
      <c r="D4" s="74" t="str">
        <f>'[1]2.1'!D6</f>
        <v>27.03.2018 г.</v>
      </c>
      <c r="E4" s="75"/>
      <c r="F4" s="38"/>
      <c r="G4" s="39"/>
      <c r="H4" s="35"/>
      <c r="I4" s="35"/>
    </row>
    <row r="5" spans="1:9" s="6" customFormat="1" ht="20.100000000000001" customHeight="1" x14ac:dyDescent="0.25">
      <c r="A5" s="28">
        <v>2</v>
      </c>
      <c r="B5" s="40" t="s">
        <v>92</v>
      </c>
      <c r="C5" s="37" t="s">
        <v>5</v>
      </c>
      <c r="D5" s="76" t="s">
        <v>222</v>
      </c>
      <c r="E5" s="77"/>
      <c r="F5" s="33"/>
      <c r="G5" s="39"/>
      <c r="H5" s="35"/>
      <c r="I5" s="35"/>
    </row>
    <row r="6" spans="1:9" s="6" customFormat="1" ht="20.100000000000001" customHeight="1" x14ac:dyDescent="0.25">
      <c r="A6" s="28">
        <v>3</v>
      </c>
      <c r="B6" s="40" t="s">
        <v>64</v>
      </c>
      <c r="C6" s="37" t="s">
        <v>5</v>
      </c>
      <c r="D6" s="74" t="s">
        <v>253</v>
      </c>
      <c r="E6" s="75"/>
      <c r="F6" s="38"/>
      <c r="G6" s="39"/>
      <c r="H6" s="35"/>
      <c r="I6" s="35"/>
    </row>
    <row r="7" spans="1:9" s="6" customFormat="1" ht="18.75" customHeight="1" x14ac:dyDescent="0.25">
      <c r="A7" s="28">
        <v>4</v>
      </c>
      <c r="B7" s="40" t="s">
        <v>93</v>
      </c>
      <c r="C7" s="37" t="s">
        <v>254</v>
      </c>
      <c r="D7" s="67">
        <v>4.26</v>
      </c>
      <c r="E7" s="67">
        <v>4.6500000000000004</v>
      </c>
      <c r="F7" s="38">
        <v>3693.9</v>
      </c>
      <c r="G7" s="39">
        <f>(D7*6+E7*6)*F7</f>
        <v>197475.894</v>
      </c>
      <c r="H7" s="35"/>
      <c r="I7" s="35"/>
    </row>
    <row r="8" spans="1:9" s="6" customFormat="1" ht="105" customHeight="1" x14ac:dyDescent="0.25">
      <c r="A8" s="28">
        <v>5</v>
      </c>
      <c r="B8" s="40" t="s">
        <v>177</v>
      </c>
      <c r="C8" s="37" t="s">
        <v>5</v>
      </c>
      <c r="D8" s="74" t="s">
        <v>255</v>
      </c>
      <c r="E8" s="75"/>
      <c r="F8" s="38"/>
      <c r="G8" s="39"/>
      <c r="H8" s="35"/>
      <c r="I8" s="35"/>
    </row>
    <row r="9" spans="1:9" s="6" customFormat="1" ht="20.100000000000001" customHeight="1" x14ac:dyDescent="0.25">
      <c r="A9" s="28">
        <v>6</v>
      </c>
      <c r="B9" s="40" t="s">
        <v>178</v>
      </c>
      <c r="C9" s="37" t="s">
        <v>5</v>
      </c>
      <c r="D9" s="74" t="s">
        <v>223</v>
      </c>
      <c r="E9" s="75"/>
      <c r="F9" s="38"/>
      <c r="G9" s="39"/>
      <c r="H9" s="35"/>
      <c r="I9" s="35"/>
    </row>
    <row r="10" spans="1:9" s="6" customFormat="1" ht="31.5" customHeight="1" x14ac:dyDescent="0.25">
      <c r="A10" s="28">
        <v>7</v>
      </c>
      <c r="B10" s="40" t="s">
        <v>94</v>
      </c>
      <c r="C10" s="37" t="s">
        <v>5</v>
      </c>
      <c r="D10" s="74" t="s">
        <v>224</v>
      </c>
      <c r="E10" s="75"/>
      <c r="F10" s="38"/>
      <c r="G10" s="39"/>
      <c r="H10" s="35"/>
      <c r="I10" s="35"/>
    </row>
    <row r="11" spans="1:9" s="6" customFormat="1" x14ac:dyDescent="0.25">
      <c r="A11" s="28">
        <v>8</v>
      </c>
      <c r="B11" s="40"/>
      <c r="C11" s="37"/>
      <c r="D11" s="67"/>
      <c r="E11" s="67"/>
      <c r="F11" s="38"/>
      <c r="G11" s="39"/>
      <c r="H11" s="35"/>
      <c r="I11" s="35"/>
    </row>
    <row r="12" spans="1:9" s="6" customFormat="1" x14ac:dyDescent="0.25">
      <c r="A12" s="28">
        <v>9</v>
      </c>
      <c r="B12" s="40" t="s">
        <v>92</v>
      </c>
      <c r="C12" s="37" t="s">
        <v>5</v>
      </c>
      <c r="D12" s="76" t="s">
        <v>225</v>
      </c>
      <c r="E12" s="77"/>
      <c r="F12" s="33"/>
      <c r="G12" s="39"/>
      <c r="H12" s="35"/>
      <c r="I12" s="35"/>
    </row>
    <row r="13" spans="1:9" s="6" customFormat="1" ht="31.5" customHeight="1" x14ac:dyDescent="0.25">
      <c r="A13" s="28">
        <v>10</v>
      </c>
      <c r="B13" s="40" t="s">
        <v>64</v>
      </c>
      <c r="C13" s="37" t="s">
        <v>5</v>
      </c>
      <c r="D13" s="74" t="s">
        <v>253</v>
      </c>
      <c r="E13" s="75"/>
      <c r="F13" s="38"/>
      <c r="G13" s="39"/>
      <c r="H13" s="35"/>
      <c r="I13" s="35"/>
    </row>
    <row r="14" spans="1:9" x14ac:dyDescent="0.25">
      <c r="A14" s="28">
        <v>11</v>
      </c>
      <c r="B14" s="40" t="s">
        <v>93</v>
      </c>
      <c r="C14" s="37" t="s">
        <v>18</v>
      </c>
      <c r="D14" s="67">
        <v>6.23</v>
      </c>
      <c r="E14" s="67">
        <v>6.4</v>
      </c>
      <c r="F14" s="38">
        <v>3693.9</v>
      </c>
      <c r="G14" s="39">
        <f>(D14*6+E14*6)*F14</f>
        <v>279923.74200000003</v>
      </c>
    </row>
    <row r="15" spans="1:9" ht="109.5" customHeight="1" x14ac:dyDescent="0.25">
      <c r="A15" s="28">
        <v>12</v>
      </c>
      <c r="B15" s="40" t="s">
        <v>177</v>
      </c>
      <c r="C15" s="37" t="s">
        <v>5</v>
      </c>
      <c r="D15" s="74" t="s">
        <v>255</v>
      </c>
      <c r="E15" s="75"/>
      <c r="F15" s="38"/>
      <c r="G15" s="42"/>
    </row>
    <row r="16" spans="1:9" ht="47.25" customHeight="1" x14ac:dyDescent="0.25">
      <c r="A16" s="28">
        <v>13</v>
      </c>
      <c r="B16" s="40" t="s">
        <v>178</v>
      </c>
      <c r="C16" s="37" t="s">
        <v>5</v>
      </c>
      <c r="D16" s="74" t="s">
        <v>226</v>
      </c>
      <c r="E16" s="75"/>
      <c r="F16" s="38"/>
      <c r="G16" s="42"/>
    </row>
    <row r="17" spans="1:7" x14ac:dyDescent="0.25">
      <c r="A17" s="28">
        <v>14</v>
      </c>
      <c r="B17" s="40" t="s">
        <v>94</v>
      </c>
      <c r="C17" s="37" t="s">
        <v>5</v>
      </c>
      <c r="D17" s="74" t="s">
        <v>227</v>
      </c>
      <c r="E17" s="75"/>
      <c r="F17" s="38"/>
      <c r="G17" s="42"/>
    </row>
    <row r="18" spans="1:7" x14ac:dyDescent="0.25">
      <c r="A18" s="28">
        <v>15</v>
      </c>
      <c r="B18" s="40"/>
      <c r="C18" s="37"/>
      <c r="D18" s="67"/>
      <c r="E18" s="67"/>
      <c r="F18" s="38"/>
      <c r="G18" s="42"/>
    </row>
    <row r="19" spans="1:7" ht="31.5" customHeight="1" x14ac:dyDescent="0.25">
      <c r="A19" s="28">
        <v>16</v>
      </c>
      <c r="B19" s="40" t="s">
        <v>92</v>
      </c>
      <c r="C19" s="37" t="s">
        <v>5</v>
      </c>
      <c r="D19" s="76" t="s">
        <v>228</v>
      </c>
      <c r="E19" s="77"/>
      <c r="F19" s="33"/>
      <c r="G19" s="42"/>
    </row>
    <row r="20" spans="1:7" x14ac:dyDescent="0.25">
      <c r="A20" s="28">
        <v>17</v>
      </c>
      <c r="B20" s="40" t="s">
        <v>64</v>
      </c>
      <c r="C20" s="37" t="s">
        <v>5</v>
      </c>
      <c r="D20" s="74" t="s">
        <v>253</v>
      </c>
      <c r="E20" s="75"/>
      <c r="F20" s="38"/>
      <c r="G20" s="42"/>
    </row>
    <row r="21" spans="1:7" x14ac:dyDescent="0.25">
      <c r="A21" s="28">
        <v>18</v>
      </c>
      <c r="B21" s="40" t="s">
        <v>93</v>
      </c>
      <c r="C21" s="37" t="s">
        <v>18</v>
      </c>
      <c r="D21" s="67">
        <v>6.85</v>
      </c>
      <c r="E21" s="67">
        <v>6.85</v>
      </c>
      <c r="F21" s="38">
        <v>3693.9</v>
      </c>
      <c r="G21" s="39">
        <f>(D21*6+E21*6)*F21</f>
        <v>303638.57999999996</v>
      </c>
    </row>
    <row r="22" spans="1:7" ht="107.25" customHeight="1" x14ac:dyDescent="0.25">
      <c r="A22" s="28">
        <v>19</v>
      </c>
      <c r="B22" s="40" t="s">
        <v>177</v>
      </c>
      <c r="C22" s="37" t="s">
        <v>5</v>
      </c>
      <c r="D22" s="74" t="s">
        <v>255</v>
      </c>
      <c r="E22" s="75"/>
      <c r="F22" s="38"/>
      <c r="G22" s="42"/>
    </row>
    <row r="23" spans="1:7" x14ac:dyDescent="0.25">
      <c r="A23" s="28">
        <v>20</v>
      </c>
      <c r="B23" s="40" t="s">
        <v>178</v>
      </c>
      <c r="C23" s="37" t="s">
        <v>5</v>
      </c>
      <c r="D23" s="74" t="s">
        <v>223</v>
      </c>
      <c r="E23" s="75"/>
      <c r="F23" s="38"/>
      <c r="G23" s="42"/>
    </row>
    <row r="24" spans="1:7" ht="31.5" customHeight="1" x14ac:dyDescent="0.25">
      <c r="A24" s="28">
        <v>21</v>
      </c>
      <c r="B24" s="40" t="s">
        <v>94</v>
      </c>
      <c r="C24" s="37" t="s">
        <v>5</v>
      </c>
      <c r="D24" s="74" t="s">
        <v>310</v>
      </c>
      <c r="E24" s="75"/>
      <c r="F24" s="38"/>
      <c r="G24" s="42"/>
    </row>
    <row r="25" spans="1:7" x14ac:dyDescent="0.25">
      <c r="A25" s="28">
        <v>22</v>
      </c>
      <c r="B25" s="40"/>
      <c r="C25" s="37"/>
      <c r="D25" s="67"/>
      <c r="E25" s="67"/>
      <c r="F25" s="38"/>
      <c r="G25" s="42"/>
    </row>
    <row r="26" spans="1:7" ht="31.5" customHeight="1" x14ac:dyDescent="0.25">
      <c r="A26" s="28">
        <v>23</v>
      </c>
      <c r="B26" s="40" t="s">
        <v>92</v>
      </c>
      <c r="C26" s="37" t="s">
        <v>5</v>
      </c>
      <c r="D26" s="76" t="s">
        <v>242</v>
      </c>
      <c r="E26" s="77"/>
      <c r="F26" s="33"/>
      <c r="G26" s="42"/>
    </row>
    <row r="27" spans="1:7" ht="15.75" customHeight="1" x14ac:dyDescent="0.25">
      <c r="A27" s="28">
        <v>24</v>
      </c>
      <c r="B27" s="40" t="s">
        <v>64</v>
      </c>
      <c r="C27" s="37" t="s">
        <v>5</v>
      </c>
      <c r="D27" s="74" t="s">
        <v>253</v>
      </c>
      <c r="E27" s="75"/>
      <c r="F27" s="38"/>
      <c r="G27" s="42"/>
    </row>
    <row r="28" spans="1:7" x14ac:dyDescent="0.25">
      <c r="A28" s="28">
        <v>25</v>
      </c>
      <c r="B28" s="40" t="s">
        <v>93</v>
      </c>
      <c r="C28" s="37" t="s">
        <v>18</v>
      </c>
      <c r="D28" s="67">
        <v>1.49</v>
      </c>
      <c r="E28" s="67">
        <v>1.49</v>
      </c>
      <c r="F28" s="38">
        <v>3693.9</v>
      </c>
      <c r="G28" s="39">
        <f>(D28*6+E28*6)*F28</f>
        <v>66046.932000000001</v>
      </c>
    </row>
    <row r="29" spans="1:7" ht="105.75" customHeight="1" x14ac:dyDescent="0.25">
      <c r="A29" s="28">
        <v>26</v>
      </c>
      <c r="B29" s="40" t="s">
        <v>177</v>
      </c>
      <c r="C29" s="37" t="s">
        <v>5</v>
      </c>
      <c r="D29" s="74" t="s">
        <v>255</v>
      </c>
      <c r="E29" s="75"/>
      <c r="F29" s="38"/>
      <c r="G29" s="42"/>
    </row>
    <row r="30" spans="1:7" x14ac:dyDescent="0.25">
      <c r="A30" s="28">
        <v>27</v>
      </c>
      <c r="B30" s="40" t="s">
        <v>178</v>
      </c>
      <c r="C30" s="37" t="s">
        <v>5</v>
      </c>
      <c r="D30" s="74" t="s">
        <v>223</v>
      </c>
      <c r="E30" s="75"/>
      <c r="F30" s="38"/>
      <c r="G30" s="42"/>
    </row>
    <row r="31" spans="1:7" x14ac:dyDescent="0.25">
      <c r="A31" s="28">
        <v>28</v>
      </c>
      <c r="B31" s="40" t="s">
        <v>94</v>
      </c>
      <c r="C31" s="37" t="s">
        <v>5</v>
      </c>
      <c r="D31" s="74" t="s">
        <v>227</v>
      </c>
      <c r="E31" s="75"/>
      <c r="F31" s="38"/>
      <c r="G31" s="42"/>
    </row>
    <row r="32" spans="1:7" x14ac:dyDescent="0.25">
      <c r="A32" s="28">
        <v>29</v>
      </c>
      <c r="B32" s="40"/>
      <c r="C32" s="37"/>
      <c r="D32" s="67"/>
      <c r="E32" s="67"/>
      <c r="F32" s="38"/>
      <c r="G32" s="42"/>
    </row>
    <row r="33" spans="1:7" ht="47.25" customHeight="1" x14ac:dyDescent="0.25">
      <c r="A33" s="28">
        <v>30</v>
      </c>
      <c r="B33" s="40" t="s">
        <v>92</v>
      </c>
      <c r="C33" s="37" t="s">
        <v>5</v>
      </c>
      <c r="D33" s="76" t="s">
        <v>229</v>
      </c>
      <c r="E33" s="77"/>
      <c r="F33" s="33"/>
      <c r="G33" s="42"/>
    </row>
    <row r="34" spans="1:7" ht="15.75" customHeight="1" x14ac:dyDescent="0.25">
      <c r="A34" s="28">
        <v>31</v>
      </c>
      <c r="B34" s="40" t="s">
        <v>64</v>
      </c>
      <c r="C34" s="37" t="s">
        <v>5</v>
      </c>
      <c r="D34" s="74" t="s">
        <v>253</v>
      </c>
      <c r="E34" s="75"/>
      <c r="F34" s="38"/>
      <c r="G34" s="42"/>
    </row>
    <row r="35" spans="1:7" x14ac:dyDescent="0.25">
      <c r="A35" s="28">
        <v>32</v>
      </c>
      <c r="B35" s="40" t="s">
        <v>93</v>
      </c>
      <c r="C35" s="37" t="s">
        <v>18</v>
      </c>
      <c r="D35" s="67">
        <v>2.21</v>
      </c>
      <c r="E35" s="67">
        <v>2.75</v>
      </c>
      <c r="F35" s="38">
        <v>3693.9</v>
      </c>
      <c r="G35" s="39">
        <f>(D35*6+E35*6)*F35</f>
        <v>109930.46399999999</v>
      </c>
    </row>
    <row r="36" spans="1:7" ht="111.75" customHeight="1" x14ac:dyDescent="0.25">
      <c r="A36" s="28">
        <v>33</v>
      </c>
      <c r="B36" s="40" t="s">
        <v>177</v>
      </c>
      <c r="C36" s="37" t="s">
        <v>5</v>
      </c>
      <c r="D36" s="74" t="s">
        <v>255</v>
      </c>
      <c r="E36" s="75"/>
      <c r="F36" s="38"/>
      <c r="G36" s="42"/>
    </row>
    <row r="37" spans="1:7" ht="31.5" customHeight="1" x14ac:dyDescent="0.25">
      <c r="A37" s="28">
        <v>34</v>
      </c>
      <c r="B37" s="40" t="s">
        <v>178</v>
      </c>
      <c r="C37" s="37" t="s">
        <v>5</v>
      </c>
      <c r="D37" s="74" t="s">
        <v>230</v>
      </c>
      <c r="E37" s="75"/>
      <c r="F37" s="38"/>
      <c r="G37" s="42"/>
    </row>
    <row r="38" spans="1:7" x14ac:dyDescent="0.25">
      <c r="A38" s="28">
        <v>35</v>
      </c>
      <c r="B38" s="40" t="s">
        <v>94</v>
      </c>
      <c r="C38" s="37" t="s">
        <v>5</v>
      </c>
      <c r="D38" s="74" t="s">
        <v>227</v>
      </c>
      <c r="E38" s="75"/>
      <c r="F38" s="38"/>
      <c r="G38" s="42"/>
    </row>
    <row r="39" spans="1:7" x14ac:dyDescent="0.25">
      <c r="A39" s="28">
        <v>36</v>
      </c>
      <c r="B39" s="40"/>
      <c r="C39" s="37"/>
      <c r="D39" s="67"/>
      <c r="E39" s="67"/>
      <c r="F39" s="38"/>
      <c r="G39" s="42"/>
    </row>
    <row r="40" spans="1:7" ht="47.25" customHeight="1" x14ac:dyDescent="0.25">
      <c r="A40" s="28">
        <v>37</v>
      </c>
      <c r="B40" s="40" t="s">
        <v>92</v>
      </c>
      <c r="C40" s="37" t="s">
        <v>5</v>
      </c>
      <c r="D40" s="76" t="s">
        <v>231</v>
      </c>
      <c r="E40" s="77"/>
      <c r="F40" s="33"/>
      <c r="G40" s="42"/>
    </row>
    <row r="41" spans="1:7" ht="15.75" customHeight="1" x14ac:dyDescent="0.25">
      <c r="A41" s="28">
        <v>38</v>
      </c>
      <c r="B41" s="40" t="s">
        <v>64</v>
      </c>
      <c r="C41" s="37" t="s">
        <v>5</v>
      </c>
      <c r="D41" s="74" t="s">
        <v>253</v>
      </c>
      <c r="E41" s="75"/>
      <c r="F41" s="38"/>
      <c r="G41" s="42"/>
    </row>
    <row r="42" spans="1:7" x14ac:dyDescent="0.25">
      <c r="A42" s="28">
        <v>39</v>
      </c>
      <c r="B42" s="40" t="s">
        <v>93</v>
      </c>
      <c r="C42" s="37" t="s">
        <v>18</v>
      </c>
      <c r="D42" s="67">
        <v>1.78</v>
      </c>
      <c r="E42" s="67">
        <v>1.8</v>
      </c>
      <c r="F42" s="38">
        <v>3693.9</v>
      </c>
      <c r="G42" s="39">
        <f>(D42*6+E42*6)*F42</f>
        <v>79344.972000000009</v>
      </c>
    </row>
    <row r="43" spans="1:7" ht="109.5" customHeight="1" x14ac:dyDescent="0.25">
      <c r="A43" s="28">
        <v>40</v>
      </c>
      <c r="B43" s="40" t="s">
        <v>177</v>
      </c>
      <c r="C43" s="37" t="s">
        <v>5</v>
      </c>
      <c r="D43" s="74" t="s">
        <v>255</v>
      </c>
      <c r="E43" s="75"/>
      <c r="F43" s="38"/>
      <c r="G43" s="42"/>
    </row>
    <row r="44" spans="1:7" ht="31.5" customHeight="1" x14ac:dyDescent="0.25">
      <c r="A44" s="28">
        <v>41</v>
      </c>
      <c r="B44" s="40" t="s">
        <v>178</v>
      </c>
      <c r="C44" s="37" t="s">
        <v>5</v>
      </c>
      <c r="D44" s="74" t="s">
        <v>230</v>
      </c>
      <c r="E44" s="75"/>
      <c r="F44" s="38"/>
      <c r="G44" s="42"/>
    </row>
    <row r="45" spans="1:7" x14ac:dyDescent="0.25">
      <c r="A45" s="28">
        <v>42</v>
      </c>
      <c r="B45" s="40" t="s">
        <v>94</v>
      </c>
      <c r="C45" s="37" t="s">
        <v>5</v>
      </c>
      <c r="D45" s="74" t="s">
        <v>227</v>
      </c>
      <c r="E45" s="75"/>
      <c r="F45" s="38"/>
      <c r="G45" s="42"/>
    </row>
    <row r="46" spans="1:7" x14ac:dyDescent="0.25">
      <c r="A46" s="28">
        <v>43</v>
      </c>
      <c r="B46" s="40"/>
      <c r="C46" s="37"/>
      <c r="D46" s="67"/>
      <c r="E46" s="67"/>
      <c r="F46" s="38"/>
      <c r="G46" s="42"/>
    </row>
    <row r="47" spans="1:7" ht="93" customHeight="1" x14ac:dyDescent="0.25">
      <c r="A47" s="28">
        <v>44</v>
      </c>
      <c r="B47" s="40" t="s">
        <v>92</v>
      </c>
      <c r="C47" s="37" t="s">
        <v>5</v>
      </c>
      <c r="D47" s="76" t="s">
        <v>232</v>
      </c>
      <c r="E47" s="77"/>
      <c r="F47" s="33"/>
      <c r="G47" s="42"/>
    </row>
    <row r="48" spans="1:7" ht="15.75" customHeight="1" x14ac:dyDescent="0.25">
      <c r="A48" s="28">
        <v>45</v>
      </c>
      <c r="B48" s="40" t="s">
        <v>64</v>
      </c>
      <c r="C48" s="37" t="s">
        <v>5</v>
      </c>
      <c r="D48" s="74" t="s">
        <v>253</v>
      </c>
      <c r="E48" s="75"/>
      <c r="F48" s="38"/>
      <c r="G48" s="42"/>
    </row>
    <row r="49" spans="1:7" x14ac:dyDescent="0.25">
      <c r="A49" s="28">
        <v>46</v>
      </c>
      <c r="B49" s="40" t="s">
        <v>93</v>
      </c>
      <c r="C49" s="37" t="s">
        <v>18</v>
      </c>
      <c r="D49" s="67">
        <v>4.53</v>
      </c>
      <c r="E49" s="67">
        <v>4.53</v>
      </c>
      <c r="F49" s="38">
        <v>3693.9</v>
      </c>
      <c r="G49" s="39">
        <f>(D49*6+E49*6)*F49</f>
        <v>200800.40400000001</v>
      </c>
    </row>
    <row r="50" spans="1:7" ht="103.5" customHeight="1" x14ac:dyDescent="0.25">
      <c r="A50" s="28">
        <v>47</v>
      </c>
      <c r="B50" s="40" t="s">
        <v>177</v>
      </c>
      <c r="C50" s="37" t="s">
        <v>5</v>
      </c>
      <c r="D50" s="74" t="s">
        <v>255</v>
      </c>
      <c r="E50" s="75"/>
      <c r="F50" s="38"/>
      <c r="G50" s="42"/>
    </row>
    <row r="51" spans="1:7" ht="31.5" customHeight="1" x14ac:dyDescent="0.25">
      <c r="A51" s="28">
        <v>48</v>
      </c>
      <c r="B51" s="40" t="s">
        <v>178</v>
      </c>
      <c r="C51" s="37" t="s">
        <v>5</v>
      </c>
      <c r="D51" s="74" t="s">
        <v>230</v>
      </c>
      <c r="E51" s="75"/>
      <c r="F51" s="38"/>
      <c r="G51" s="42"/>
    </row>
    <row r="52" spans="1:7" x14ac:dyDescent="0.25">
      <c r="A52" s="28">
        <v>49</v>
      </c>
      <c r="B52" s="40" t="s">
        <v>94</v>
      </c>
      <c r="C52" s="37" t="s">
        <v>5</v>
      </c>
      <c r="D52" s="74" t="s">
        <v>227</v>
      </c>
      <c r="E52" s="75"/>
      <c r="F52" s="38"/>
      <c r="G52" s="42"/>
    </row>
    <row r="53" spans="1:7" x14ac:dyDescent="0.25">
      <c r="A53" s="28">
        <v>50</v>
      </c>
      <c r="B53" s="40"/>
      <c r="C53" s="37"/>
      <c r="D53" s="67"/>
      <c r="E53" s="67"/>
      <c r="F53" s="38"/>
      <c r="G53" s="42"/>
    </row>
    <row r="54" spans="1:7" x14ac:dyDescent="0.25">
      <c r="A54" s="28">
        <v>51</v>
      </c>
      <c r="B54" s="40" t="s">
        <v>92</v>
      </c>
      <c r="C54" s="37" t="s">
        <v>5</v>
      </c>
      <c r="D54" s="76" t="s">
        <v>233</v>
      </c>
      <c r="E54" s="77"/>
      <c r="F54" s="33"/>
      <c r="G54" s="42"/>
    </row>
    <row r="55" spans="1:7" ht="15.75" customHeight="1" x14ac:dyDescent="0.25">
      <c r="A55" s="28">
        <v>52</v>
      </c>
      <c r="B55" s="40" t="s">
        <v>64</v>
      </c>
      <c r="C55" s="37" t="s">
        <v>5</v>
      </c>
      <c r="D55" s="74" t="s">
        <v>253</v>
      </c>
      <c r="E55" s="75"/>
      <c r="F55" s="38"/>
      <c r="G55" s="42"/>
    </row>
    <row r="56" spans="1:7" x14ac:dyDescent="0.25">
      <c r="A56" s="28">
        <v>53</v>
      </c>
      <c r="B56" s="40" t="s">
        <v>93</v>
      </c>
      <c r="C56" s="37" t="s">
        <v>18</v>
      </c>
      <c r="D56" s="67">
        <v>0.06</v>
      </c>
      <c r="E56" s="67">
        <v>0.06</v>
      </c>
      <c r="F56" s="38">
        <v>3693.9</v>
      </c>
      <c r="G56" s="39">
        <f>(D56*6+E56*6)*F56</f>
        <v>2659.6080000000002</v>
      </c>
    </row>
    <row r="57" spans="1:7" ht="104.25" customHeight="1" x14ac:dyDescent="0.25">
      <c r="A57" s="28">
        <v>54</v>
      </c>
      <c r="B57" s="40" t="s">
        <v>177</v>
      </c>
      <c r="C57" s="37" t="s">
        <v>5</v>
      </c>
      <c r="D57" s="74" t="s">
        <v>255</v>
      </c>
      <c r="E57" s="75"/>
      <c r="F57" s="38"/>
      <c r="G57" s="42"/>
    </row>
    <row r="58" spans="1:7" x14ac:dyDescent="0.25">
      <c r="A58" s="28">
        <v>55</v>
      </c>
      <c r="B58" s="40" t="s">
        <v>178</v>
      </c>
      <c r="C58" s="37" t="s">
        <v>5</v>
      </c>
      <c r="D58" s="74" t="s">
        <v>234</v>
      </c>
      <c r="E58" s="75"/>
      <c r="F58" s="38"/>
      <c r="G58" s="42"/>
    </row>
    <row r="59" spans="1:7" ht="45" customHeight="1" x14ac:dyDescent="0.25">
      <c r="A59" s="28">
        <v>56</v>
      </c>
      <c r="B59" s="40" t="s">
        <v>94</v>
      </c>
      <c r="C59" s="37" t="s">
        <v>5</v>
      </c>
      <c r="D59" s="74" t="s">
        <v>235</v>
      </c>
      <c r="E59" s="75"/>
      <c r="F59" s="38"/>
      <c r="G59" s="42"/>
    </row>
    <row r="60" spans="1:7" ht="45" customHeight="1" x14ac:dyDescent="0.25">
      <c r="A60" s="28">
        <v>57</v>
      </c>
      <c r="B60" s="40"/>
      <c r="C60" s="37"/>
      <c r="D60" s="67"/>
      <c r="E60" s="67"/>
      <c r="F60" s="38"/>
      <c r="G60" s="42"/>
    </row>
    <row r="61" spans="1:7" ht="47.25" customHeight="1" x14ac:dyDescent="0.25">
      <c r="A61" s="28">
        <v>58</v>
      </c>
      <c r="B61" s="40" t="s">
        <v>92</v>
      </c>
      <c r="C61" s="37" t="s">
        <v>5</v>
      </c>
      <c r="D61" s="76" t="s">
        <v>236</v>
      </c>
      <c r="E61" s="77"/>
      <c r="F61" s="33"/>
      <c r="G61" s="42"/>
    </row>
    <row r="62" spans="1:7" ht="15.75" customHeight="1" x14ac:dyDescent="0.25">
      <c r="A62" s="28">
        <v>59</v>
      </c>
      <c r="B62" s="40" t="s">
        <v>64</v>
      </c>
      <c r="C62" s="37" t="s">
        <v>5</v>
      </c>
      <c r="D62" s="74" t="s">
        <v>253</v>
      </c>
      <c r="E62" s="75"/>
      <c r="F62" s="38"/>
      <c r="G62" s="42"/>
    </row>
    <row r="63" spans="1:7" x14ac:dyDescent="0.25">
      <c r="A63" s="28">
        <v>60</v>
      </c>
      <c r="B63" s="40" t="s">
        <v>93</v>
      </c>
      <c r="C63" s="37" t="s">
        <v>18</v>
      </c>
      <c r="D63" s="67">
        <v>0.14000000000000001</v>
      </c>
      <c r="E63" s="67">
        <v>0.14000000000000001</v>
      </c>
      <c r="F63" s="38">
        <v>3693.9</v>
      </c>
      <c r="G63" s="39">
        <f>(D63*6+E63*6)*F63</f>
        <v>6205.7520000000004</v>
      </c>
    </row>
    <row r="64" spans="1:7" ht="114" customHeight="1" x14ac:dyDescent="0.25">
      <c r="A64" s="28">
        <v>61</v>
      </c>
      <c r="B64" s="40" t="s">
        <v>177</v>
      </c>
      <c r="C64" s="37" t="s">
        <v>5</v>
      </c>
      <c r="D64" s="74" t="s">
        <v>255</v>
      </c>
      <c r="E64" s="75"/>
      <c r="F64" s="38"/>
      <c r="G64" s="42"/>
    </row>
    <row r="65" spans="1:7" ht="31.5" customHeight="1" x14ac:dyDescent="0.25">
      <c r="A65" s="28">
        <v>62</v>
      </c>
      <c r="B65" s="40" t="s">
        <v>178</v>
      </c>
      <c r="C65" s="37" t="s">
        <v>5</v>
      </c>
      <c r="D65" s="74" t="s">
        <v>237</v>
      </c>
      <c r="E65" s="75"/>
      <c r="F65" s="38"/>
      <c r="G65" s="42"/>
    </row>
    <row r="66" spans="1:7" x14ac:dyDescent="0.25">
      <c r="A66" s="28">
        <v>63</v>
      </c>
      <c r="B66" s="40" t="s">
        <v>94</v>
      </c>
      <c r="C66" s="37" t="s">
        <v>5</v>
      </c>
      <c r="D66" s="74" t="s">
        <v>227</v>
      </c>
      <c r="E66" s="75"/>
      <c r="F66" s="38"/>
      <c r="G66" s="42"/>
    </row>
    <row r="67" spans="1:7" x14ac:dyDescent="0.25">
      <c r="A67" s="28">
        <v>64</v>
      </c>
      <c r="B67" s="40"/>
      <c r="C67" s="37"/>
      <c r="D67" s="67"/>
      <c r="E67" s="67"/>
      <c r="F67" s="38"/>
      <c r="G67" s="42"/>
    </row>
    <row r="68" spans="1:7" ht="31.5" customHeight="1" x14ac:dyDescent="0.25">
      <c r="A68" s="28">
        <v>65</v>
      </c>
      <c r="B68" s="40" t="s">
        <v>92</v>
      </c>
      <c r="C68" s="37" t="s">
        <v>5</v>
      </c>
      <c r="D68" s="76" t="s">
        <v>238</v>
      </c>
      <c r="E68" s="77"/>
      <c r="F68" s="33"/>
      <c r="G68" s="42"/>
    </row>
    <row r="69" spans="1:7" ht="15.75" customHeight="1" x14ac:dyDescent="0.25">
      <c r="A69" s="28">
        <v>66</v>
      </c>
      <c r="B69" s="40" t="s">
        <v>64</v>
      </c>
      <c r="C69" s="37" t="s">
        <v>5</v>
      </c>
      <c r="D69" s="74" t="s">
        <v>253</v>
      </c>
      <c r="E69" s="75"/>
      <c r="F69" s="38"/>
      <c r="G69" s="42"/>
    </row>
    <row r="70" spans="1:7" x14ac:dyDescent="0.25">
      <c r="A70" s="28">
        <v>67</v>
      </c>
      <c r="B70" s="40" t="s">
        <v>93</v>
      </c>
      <c r="C70" s="37" t="s">
        <v>18</v>
      </c>
      <c r="D70" s="67">
        <v>0.04</v>
      </c>
      <c r="E70" s="67">
        <v>0.04</v>
      </c>
      <c r="F70" s="38">
        <v>3693.9</v>
      </c>
      <c r="G70" s="39">
        <f>(D70*6+E70*6)*F70</f>
        <v>1773.0719999999999</v>
      </c>
    </row>
    <row r="71" spans="1:7" ht="100.5" customHeight="1" x14ac:dyDescent="0.25">
      <c r="A71" s="28">
        <v>68</v>
      </c>
      <c r="B71" s="40" t="s">
        <v>177</v>
      </c>
      <c r="C71" s="37" t="s">
        <v>5</v>
      </c>
      <c r="D71" s="74" t="s">
        <v>255</v>
      </c>
      <c r="E71" s="75"/>
      <c r="F71" s="38"/>
      <c r="G71" s="42"/>
    </row>
    <row r="72" spans="1:7" x14ac:dyDescent="0.25">
      <c r="A72" s="28">
        <v>69</v>
      </c>
      <c r="B72" s="40" t="s">
        <v>178</v>
      </c>
      <c r="C72" s="37" t="s">
        <v>5</v>
      </c>
      <c r="D72" s="74" t="s">
        <v>239</v>
      </c>
      <c r="E72" s="75"/>
      <c r="F72" s="38"/>
      <c r="G72" s="42"/>
    </row>
    <row r="73" spans="1:7" x14ac:dyDescent="0.25">
      <c r="A73" s="28">
        <v>70</v>
      </c>
      <c r="B73" s="40" t="s">
        <v>94</v>
      </c>
      <c r="C73" s="37" t="s">
        <v>5</v>
      </c>
      <c r="D73" s="74" t="s">
        <v>227</v>
      </c>
      <c r="E73" s="75"/>
      <c r="F73" s="38"/>
      <c r="G73" s="42"/>
    </row>
    <row r="74" spans="1:7" x14ac:dyDescent="0.25">
      <c r="A74" s="28">
        <v>71</v>
      </c>
      <c r="B74" s="40"/>
      <c r="C74" s="37"/>
      <c r="D74" s="67"/>
      <c r="E74" s="67"/>
      <c r="F74" s="38"/>
      <c r="G74" s="42"/>
    </row>
    <row r="75" spans="1:7" ht="63" customHeight="1" x14ac:dyDescent="0.25">
      <c r="A75" s="28">
        <v>72</v>
      </c>
      <c r="B75" s="40" t="s">
        <v>92</v>
      </c>
      <c r="C75" s="37" t="s">
        <v>5</v>
      </c>
      <c r="D75" s="76" t="s">
        <v>240</v>
      </c>
      <c r="E75" s="77"/>
      <c r="F75" s="33"/>
      <c r="G75" s="42"/>
    </row>
    <row r="76" spans="1:7" ht="15.75" customHeight="1" x14ac:dyDescent="0.25">
      <c r="A76" s="28">
        <v>73</v>
      </c>
      <c r="B76" s="40" t="s">
        <v>64</v>
      </c>
      <c r="C76" s="37" t="s">
        <v>5</v>
      </c>
      <c r="D76" s="74" t="s">
        <v>253</v>
      </c>
      <c r="E76" s="75"/>
      <c r="F76" s="38"/>
      <c r="G76" s="42"/>
    </row>
    <row r="77" spans="1:7" x14ac:dyDescent="0.25">
      <c r="A77" s="28">
        <v>74</v>
      </c>
      <c r="B77" s="40" t="s">
        <v>93</v>
      </c>
      <c r="C77" s="37" t="s">
        <v>18</v>
      </c>
      <c r="D77" s="67">
        <v>3.88</v>
      </c>
      <c r="E77" s="67">
        <v>3.88</v>
      </c>
      <c r="F77" s="38">
        <v>3693.9</v>
      </c>
      <c r="G77" s="39">
        <f>(D77*6+E77*6)*F77</f>
        <v>171987.98400000003</v>
      </c>
    </row>
    <row r="78" spans="1:7" ht="104.25" customHeight="1" x14ac:dyDescent="0.25">
      <c r="A78" s="28">
        <v>75</v>
      </c>
      <c r="B78" s="40" t="s">
        <v>177</v>
      </c>
      <c r="C78" s="37" t="s">
        <v>5</v>
      </c>
      <c r="D78" s="74" t="s">
        <v>255</v>
      </c>
      <c r="E78" s="75"/>
      <c r="F78" s="38"/>
      <c r="G78" s="42"/>
    </row>
    <row r="79" spans="1:7" x14ac:dyDescent="0.25">
      <c r="A79" s="28">
        <v>76</v>
      </c>
      <c r="B79" s="40" t="s">
        <v>178</v>
      </c>
      <c r="C79" s="37" t="s">
        <v>5</v>
      </c>
      <c r="D79" s="74" t="s">
        <v>241</v>
      </c>
      <c r="E79" s="75"/>
      <c r="F79" s="38"/>
      <c r="G79" s="42"/>
    </row>
    <row r="80" spans="1:7" x14ac:dyDescent="0.25">
      <c r="A80" s="28">
        <v>77</v>
      </c>
      <c r="B80" s="40" t="s">
        <v>94</v>
      </c>
      <c r="C80" s="37" t="s">
        <v>5</v>
      </c>
      <c r="D80" s="74" t="s">
        <v>309</v>
      </c>
      <c r="E80" s="75"/>
      <c r="F80" s="38"/>
      <c r="G80" s="42"/>
    </row>
    <row r="81" spans="1:7" x14ac:dyDescent="0.25">
      <c r="A81" s="28">
        <v>78</v>
      </c>
      <c r="B81" s="40"/>
      <c r="C81" s="37"/>
      <c r="D81" s="67"/>
      <c r="E81" s="67"/>
      <c r="F81" s="38"/>
      <c r="G81" s="42"/>
    </row>
    <row r="82" spans="1:7" ht="47.25" customHeight="1" x14ac:dyDescent="0.25">
      <c r="A82" s="28">
        <v>79</v>
      </c>
      <c r="B82" s="40" t="s">
        <v>92</v>
      </c>
      <c r="C82" s="37" t="s">
        <v>5</v>
      </c>
      <c r="D82" s="76" t="s">
        <v>256</v>
      </c>
      <c r="E82" s="77"/>
      <c r="F82" s="33"/>
      <c r="G82" s="42"/>
    </row>
    <row r="83" spans="1:7" ht="15.75" customHeight="1" x14ac:dyDescent="0.25">
      <c r="A83" s="28">
        <v>80</v>
      </c>
      <c r="B83" s="40" t="s">
        <v>64</v>
      </c>
      <c r="C83" s="37" t="s">
        <v>5</v>
      </c>
      <c r="D83" s="74" t="s">
        <v>253</v>
      </c>
      <c r="E83" s="75"/>
      <c r="F83" s="38"/>
      <c r="G83" s="42"/>
    </row>
    <row r="84" spans="1:7" x14ac:dyDescent="0.25">
      <c r="A84" s="28">
        <v>81</v>
      </c>
      <c r="B84" s="40" t="s">
        <v>93</v>
      </c>
      <c r="C84" s="37" t="s">
        <v>18</v>
      </c>
      <c r="D84" s="67">
        <v>0</v>
      </c>
      <c r="E84" s="67">
        <v>0</v>
      </c>
      <c r="F84" s="38">
        <v>3693.9</v>
      </c>
      <c r="G84" s="39">
        <f>(D84*6+E84*6)*F84</f>
        <v>0</v>
      </c>
    </row>
    <row r="85" spans="1:7" ht="88.5" customHeight="1" x14ac:dyDescent="0.25">
      <c r="A85" s="28">
        <v>82</v>
      </c>
      <c r="B85" s="40" t="s">
        <v>177</v>
      </c>
      <c r="C85" s="37" t="s">
        <v>5</v>
      </c>
      <c r="D85" s="74" t="s">
        <v>255</v>
      </c>
      <c r="E85" s="75"/>
      <c r="F85" s="38"/>
      <c r="G85" s="42"/>
    </row>
    <row r="86" spans="1:7" x14ac:dyDescent="0.25">
      <c r="A86" s="28">
        <v>83</v>
      </c>
      <c r="B86" s="40" t="s">
        <v>178</v>
      </c>
      <c r="C86" s="37" t="s">
        <v>5</v>
      </c>
      <c r="D86" s="74" t="s">
        <v>241</v>
      </c>
      <c r="E86" s="75"/>
      <c r="F86" s="38"/>
      <c r="G86" s="42"/>
    </row>
    <row r="87" spans="1:7" ht="31.5" customHeight="1" x14ac:dyDescent="0.25">
      <c r="A87" s="28">
        <v>84</v>
      </c>
      <c r="B87" s="40" t="s">
        <v>94</v>
      </c>
      <c r="C87" s="37" t="s">
        <v>5</v>
      </c>
      <c r="D87" s="74" t="s">
        <v>257</v>
      </c>
      <c r="E87" s="75"/>
      <c r="F87" s="38"/>
      <c r="G87" s="42"/>
    </row>
  </sheetData>
  <mergeCells count="62">
    <mergeCell ref="D86:E86"/>
    <mergeCell ref="D87:E87"/>
    <mergeCell ref="D78:E78"/>
    <mergeCell ref="D79:E79"/>
    <mergeCell ref="D80:E80"/>
    <mergeCell ref="D82:E82"/>
    <mergeCell ref="D83:E83"/>
    <mergeCell ref="D76:E76"/>
    <mergeCell ref="D71:E71"/>
    <mergeCell ref="D72:E72"/>
    <mergeCell ref="D73:E73"/>
    <mergeCell ref="D85:E85"/>
    <mergeCell ref="D65:E65"/>
    <mergeCell ref="D66:E66"/>
    <mergeCell ref="D68:E68"/>
    <mergeCell ref="D69:E69"/>
    <mergeCell ref="D75:E75"/>
    <mergeCell ref="D58:E58"/>
    <mergeCell ref="D59:E59"/>
    <mergeCell ref="D61:E61"/>
    <mergeCell ref="D62:E62"/>
    <mergeCell ref="D64:E64"/>
    <mergeCell ref="D55:E55"/>
    <mergeCell ref="D50:E50"/>
    <mergeCell ref="D51:E51"/>
    <mergeCell ref="D52:E52"/>
    <mergeCell ref="D57:E57"/>
    <mergeCell ref="D44:E44"/>
    <mergeCell ref="D45:E45"/>
    <mergeCell ref="D47:E47"/>
    <mergeCell ref="D48:E48"/>
    <mergeCell ref="D54:E54"/>
    <mergeCell ref="D37:E37"/>
    <mergeCell ref="D38:E38"/>
    <mergeCell ref="D40:E40"/>
    <mergeCell ref="D41:E41"/>
    <mergeCell ref="D43:E43"/>
    <mergeCell ref="D30:E30"/>
    <mergeCell ref="D31:E31"/>
    <mergeCell ref="D33:E33"/>
    <mergeCell ref="D34:E34"/>
    <mergeCell ref="D36:E36"/>
    <mergeCell ref="D23:E23"/>
    <mergeCell ref="D24:E24"/>
    <mergeCell ref="D26:E26"/>
    <mergeCell ref="D27:E27"/>
    <mergeCell ref="D29:E29"/>
    <mergeCell ref="D16:E16"/>
    <mergeCell ref="D17:E17"/>
    <mergeCell ref="D19:E19"/>
    <mergeCell ref="D20:E20"/>
    <mergeCell ref="D22:E22"/>
    <mergeCell ref="D9:E9"/>
    <mergeCell ref="D10:E10"/>
    <mergeCell ref="D12:E12"/>
    <mergeCell ref="D13:E13"/>
    <mergeCell ref="D15:E15"/>
    <mergeCell ref="B1:D1"/>
    <mergeCell ref="D4:E4"/>
    <mergeCell ref="D5:E5"/>
    <mergeCell ref="D6:E6"/>
    <mergeCell ref="D8:E8"/>
  </mergeCells>
  <phoneticPr fontId="0" type="noConversion"/>
  <pageMargins left="0.7" right="0.7" top="0.32" bottom="0.28000000000000003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topLeftCell="A73" workbookViewId="0">
      <selection activeCell="F78" sqref="F78"/>
    </sheetView>
  </sheetViews>
  <sheetFormatPr defaultRowHeight="15.75" x14ac:dyDescent="0.25"/>
  <cols>
    <col min="1" max="1" width="5.85546875" style="1" customWidth="1"/>
    <col min="2" max="2" width="45" style="1" customWidth="1"/>
    <col min="3" max="3" width="9.140625" style="1"/>
    <col min="4" max="4" width="56.42578125" style="1" customWidth="1"/>
    <col min="5" max="16384" width="9.140625" style="1"/>
  </cols>
  <sheetData>
    <row r="1" spans="1:4" ht="34.5" customHeight="1" x14ac:dyDescent="0.25">
      <c r="A1" s="69" t="s">
        <v>103</v>
      </c>
      <c r="B1" s="69"/>
      <c r="C1" s="69"/>
      <c r="D1" s="69"/>
    </row>
    <row r="2" spans="1:4" x14ac:dyDescent="0.25">
      <c r="A2" s="55"/>
      <c r="B2" s="57" t="s">
        <v>308</v>
      </c>
      <c r="C2" s="55"/>
      <c r="D2" s="55"/>
    </row>
    <row r="3" spans="1:4" ht="35.1" customHeight="1" x14ac:dyDescent="0.25">
      <c r="A3" s="56" t="s">
        <v>0</v>
      </c>
      <c r="B3" s="56" t="s">
        <v>1</v>
      </c>
      <c r="C3" s="56" t="s">
        <v>2</v>
      </c>
      <c r="D3" s="56" t="s">
        <v>3</v>
      </c>
    </row>
    <row r="4" spans="1:4" s="6" customFormat="1" ht="20.100000000000001" customHeight="1" x14ac:dyDescent="0.25">
      <c r="A4" s="58">
        <v>1</v>
      </c>
      <c r="B4" s="59" t="s">
        <v>4</v>
      </c>
      <c r="C4" s="60" t="s">
        <v>5</v>
      </c>
      <c r="D4" s="60" t="s">
        <v>258</v>
      </c>
    </row>
    <row r="5" spans="1:4" s="6" customFormat="1" ht="20.100000000000001" customHeight="1" x14ac:dyDescent="0.25">
      <c r="A5" s="58">
        <v>2</v>
      </c>
      <c r="B5" s="59" t="s">
        <v>95</v>
      </c>
      <c r="C5" s="60" t="s">
        <v>5</v>
      </c>
      <c r="D5" s="60" t="s">
        <v>206</v>
      </c>
    </row>
    <row r="6" spans="1:4" s="6" customFormat="1" ht="20.100000000000001" customHeight="1" x14ac:dyDescent="0.25">
      <c r="A6" s="58">
        <v>3</v>
      </c>
      <c r="B6" s="59" t="s">
        <v>95</v>
      </c>
      <c r="C6" s="60"/>
      <c r="D6" s="60" t="s">
        <v>212</v>
      </c>
    </row>
    <row r="7" spans="1:4" s="6" customFormat="1" ht="20.100000000000001" customHeight="1" x14ac:dyDescent="0.25">
      <c r="A7" s="58">
        <v>4</v>
      </c>
      <c r="B7" s="59" t="s">
        <v>96</v>
      </c>
      <c r="C7" s="60" t="s">
        <v>5</v>
      </c>
      <c r="D7" s="60" t="s">
        <v>213</v>
      </c>
    </row>
    <row r="8" spans="1:4" s="6" customFormat="1" ht="20.100000000000001" customHeight="1" x14ac:dyDescent="0.25">
      <c r="A8" s="58">
        <v>5</v>
      </c>
      <c r="B8" s="59" t="s">
        <v>64</v>
      </c>
      <c r="C8" s="60" t="s">
        <v>5</v>
      </c>
      <c r="D8" s="60" t="s">
        <v>34</v>
      </c>
    </row>
    <row r="9" spans="1:4" s="6" customFormat="1" ht="35.1" customHeight="1" x14ac:dyDescent="0.25">
      <c r="A9" s="58">
        <v>6</v>
      </c>
      <c r="B9" s="59" t="s">
        <v>275</v>
      </c>
      <c r="C9" s="60" t="s">
        <v>276</v>
      </c>
      <c r="D9" s="60">
        <v>32.76</v>
      </c>
    </row>
    <row r="10" spans="1:4" s="6" customFormat="1" ht="35.1" customHeight="1" x14ac:dyDescent="0.25">
      <c r="A10" s="58">
        <v>7</v>
      </c>
      <c r="B10" s="59" t="s">
        <v>277</v>
      </c>
      <c r="C10" s="60" t="s">
        <v>276</v>
      </c>
      <c r="D10" s="60">
        <v>27.86</v>
      </c>
    </row>
    <row r="11" spans="1:4" s="6" customFormat="1" ht="51" customHeight="1" x14ac:dyDescent="0.25">
      <c r="A11" s="58">
        <v>8</v>
      </c>
      <c r="B11" s="59" t="s">
        <v>98</v>
      </c>
      <c r="C11" s="60" t="s">
        <v>5</v>
      </c>
      <c r="D11" s="60" t="s">
        <v>215</v>
      </c>
    </row>
    <row r="12" spans="1:4" s="6" customFormat="1" ht="20.100000000000001" customHeight="1" x14ac:dyDescent="0.25">
      <c r="A12" s="58">
        <v>9</v>
      </c>
      <c r="B12" s="59" t="s">
        <v>99</v>
      </c>
      <c r="C12" s="60" t="s">
        <v>5</v>
      </c>
      <c r="D12" s="60" t="s">
        <v>278</v>
      </c>
    </row>
    <row r="13" spans="1:4" s="6" customFormat="1" ht="33" customHeight="1" x14ac:dyDescent="0.25">
      <c r="A13" s="58">
        <v>10</v>
      </c>
      <c r="B13" s="59" t="s">
        <v>100</v>
      </c>
      <c r="C13" s="60" t="s">
        <v>5</v>
      </c>
      <c r="D13" s="61" t="s">
        <v>279</v>
      </c>
    </row>
    <row r="14" spans="1:4" s="6" customFormat="1" ht="33" customHeight="1" x14ac:dyDescent="0.25">
      <c r="A14" s="58">
        <v>11</v>
      </c>
      <c r="B14" s="59" t="s">
        <v>101</v>
      </c>
      <c r="C14" s="60" t="s">
        <v>5</v>
      </c>
      <c r="D14" s="60" t="s">
        <v>280</v>
      </c>
    </row>
    <row r="15" spans="1:4" s="6" customFormat="1" ht="26.25" customHeight="1" x14ac:dyDescent="0.25">
      <c r="A15" s="58">
        <v>12</v>
      </c>
      <c r="B15" s="59" t="s">
        <v>217</v>
      </c>
      <c r="C15" s="60" t="s">
        <v>281</v>
      </c>
      <c r="D15" s="60">
        <v>4.4000000000000004</v>
      </c>
    </row>
    <row r="16" spans="1:4" ht="22.5" customHeight="1" x14ac:dyDescent="0.25">
      <c r="A16" s="58">
        <v>13</v>
      </c>
      <c r="B16" s="59" t="s">
        <v>282</v>
      </c>
      <c r="C16" s="60" t="s">
        <v>281</v>
      </c>
      <c r="D16" s="60">
        <v>7.6</v>
      </c>
    </row>
    <row r="17" spans="1:4" ht="27" customHeight="1" x14ac:dyDescent="0.25">
      <c r="A17" s="58">
        <v>14</v>
      </c>
      <c r="B17" s="59" t="s">
        <v>283</v>
      </c>
      <c r="C17" s="60" t="s">
        <v>284</v>
      </c>
      <c r="D17" s="60">
        <v>1.2E-2</v>
      </c>
    </row>
    <row r="18" spans="1:4" ht="85.5" x14ac:dyDescent="0.25">
      <c r="A18" s="58">
        <v>15</v>
      </c>
      <c r="B18" s="59" t="s">
        <v>102</v>
      </c>
      <c r="C18" s="60" t="s">
        <v>5</v>
      </c>
      <c r="D18" s="62" t="s">
        <v>285</v>
      </c>
    </row>
    <row r="19" spans="1:4" x14ac:dyDescent="0.25">
      <c r="A19" s="58">
        <v>16</v>
      </c>
      <c r="B19" s="59" t="s">
        <v>95</v>
      </c>
      <c r="C19" s="60" t="s">
        <v>5</v>
      </c>
      <c r="D19" s="63" t="s">
        <v>206</v>
      </c>
    </row>
    <row r="20" spans="1:4" x14ac:dyDescent="0.25">
      <c r="A20" s="58">
        <v>17</v>
      </c>
      <c r="B20" s="59" t="s">
        <v>95</v>
      </c>
      <c r="C20" s="60"/>
      <c r="D20" s="60" t="s">
        <v>212</v>
      </c>
    </row>
    <row r="21" spans="1:4" x14ac:dyDescent="0.25">
      <c r="A21" s="58">
        <v>18</v>
      </c>
      <c r="B21" s="59" t="s">
        <v>96</v>
      </c>
      <c r="C21" s="60" t="s">
        <v>5</v>
      </c>
      <c r="D21" s="60" t="s">
        <v>213</v>
      </c>
    </row>
    <row r="22" spans="1:4" x14ac:dyDescent="0.25">
      <c r="A22" s="58">
        <v>19</v>
      </c>
      <c r="B22" s="59" t="s">
        <v>64</v>
      </c>
      <c r="C22" s="60" t="s">
        <v>5</v>
      </c>
      <c r="D22" s="60" t="s">
        <v>34</v>
      </c>
    </row>
    <row r="23" spans="1:4" ht="31.5" x14ac:dyDescent="0.25">
      <c r="A23" s="58">
        <v>20</v>
      </c>
      <c r="B23" s="59" t="s">
        <v>214</v>
      </c>
      <c r="C23" s="60" t="s">
        <v>276</v>
      </c>
      <c r="D23" s="60">
        <v>32.76</v>
      </c>
    </row>
    <row r="24" spans="1:4" ht="31.5" x14ac:dyDescent="0.25">
      <c r="A24" s="58">
        <v>21</v>
      </c>
      <c r="B24" s="59" t="s">
        <v>286</v>
      </c>
      <c r="C24" s="60" t="s">
        <v>276</v>
      </c>
      <c r="D24" s="64">
        <v>27.86</v>
      </c>
    </row>
    <row r="25" spans="1:4" ht="31.5" x14ac:dyDescent="0.25">
      <c r="A25" s="58">
        <v>22</v>
      </c>
      <c r="B25" s="59" t="s">
        <v>98</v>
      </c>
      <c r="C25" s="60" t="s">
        <v>5</v>
      </c>
      <c r="D25" s="60" t="s">
        <v>215</v>
      </c>
    </row>
    <row r="26" spans="1:4" ht="31.5" x14ac:dyDescent="0.25">
      <c r="A26" s="58">
        <v>23</v>
      </c>
      <c r="B26" s="59" t="s">
        <v>99</v>
      </c>
      <c r="C26" s="60" t="s">
        <v>5</v>
      </c>
      <c r="D26" s="60" t="s">
        <v>216</v>
      </c>
    </row>
    <row r="27" spans="1:4" ht="47.25" x14ac:dyDescent="0.25">
      <c r="A27" s="58">
        <v>24</v>
      </c>
      <c r="B27" s="59" t="s">
        <v>100</v>
      </c>
      <c r="C27" s="60" t="s">
        <v>5</v>
      </c>
      <c r="D27" s="62" t="s">
        <v>279</v>
      </c>
    </row>
    <row r="28" spans="1:4" x14ac:dyDescent="0.25">
      <c r="A28" s="58">
        <v>25</v>
      </c>
      <c r="B28" s="59" t="s">
        <v>101</v>
      </c>
      <c r="C28" s="60" t="s">
        <v>5</v>
      </c>
      <c r="D28" s="60" t="s">
        <v>287</v>
      </c>
    </row>
    <row r="29" spans="1:4" ht="20.25" customHeight="1" x14ac:dyDescent="0.25">
      <c r="A29" s="58">
        <v>26</v>
      </c>
      <c r="B29" s="59" t="s">
        <v>217</v>
      </c>
      <c r="C29" s="60" t="s">
        <v>281</v>
      </c>
      <c r="D29" s="60">
        <v>4.4000000000000004</v>
      </c>
    </row>
    <row r="30" spans="1:4" ht="20.25" customHeight="1" x14ac:dyDescent="0.25">
      <c r="A30" s="58">
        <v>27</v>
      </c>
      <c r="B30" s="59" t="s">
        <v>282</v>
      </c>
      <c r="C30" s="60" t="s">
        <v>281</v>
      </c>
      <c r="D30" s="60">
        <v>7.6</v>
      </c>
    </row>
    <row r="31" spans="1:4" ht="20.25" customHeight="1" x14ac:dyDescent="0.25">
      <c r="A31" s="58">
        <v>28</v>
      </c>
      <c r="B31" s="59" t="s">
        <v>283</v>
      </c>
      <c r="C31" s="60" t="s">
        <v>5</v>
      </c>
      <c r="D31" s="60">
        <v>1.2E-2</v>
      </c>
    </row>
    <row r="32" spans="1:4" ht="108.75" customHeight="1" x14ac:dyDescent="0.25">
      <c r="A32" s="58">
        <v>29</v>
      </c>
      <c r="B32" s="59" t="s">
        <v>102</v>
      </c>
      <c r="C32" s="60" t="s">
        <v>5</v>
      </c>
      <c r="D32" s="62" t="s">
        <v>285</v>
      </c>
    </row>
    <row r="33" spans="1:4" x14ac:dyDescent="0.25">
      <c r="A33" s="58">
        <v>30</v>
      </c>
      <c r="B33" s="59" t="s">
        <v>95</v>
      </c>
      <c r="C33" s="60" t="s">
        <v>5</v>
      </c>
      <c r="D33" s="60" t="s">
        <v>218</v>
      </c>
    </row>
    <row r="34" spans="1:4" x14ac:dyDescent="0.25">
      <c r="A34" s="58">
        <v>31</v>
      </c>
      <c r="B34" s="59" t="s">
        <v>96</v>
      </c>
      <c r="C34" s="60" t="s">
        <v>5</v>
      </c>
      <c r="D34" s="60" t="s">
        <v>213</v>
      </c>
    </row>
    <row r="35" spans="1:4" x14ac:dyDescent="0.25">
      <c r="A35" s="58">
        <v>32</v>
      </c>
      <c r="B35" s="59" t="s">
        <v>64</v>
      </c>
      <c r="C35" s="60" t="s">
        <v>5</v>
      </c>
      <c r="D35" s="60" t="s">
        <v>34</v>
      </c>
    </row>
    <row r="36" spans="1:4" ht="31.5" x14ac:dyDescent="0.25">
      <c r="A36" s="58">
        <v>33</v>
      </c>
      <c r="B36" s="59" t="s">
        <v>97</v>
      </c>
      <c r="C36" s="60" t="s">
        <v>276</v>
      </c>
      <c r="D36" s="60">
        <v>173.03</v>
      </c>
    </row>
    <row r="37" spans="1:4" ht="31.5" x14ac:dyDescent="0.25">
      <c r="A37" s="58">
        <v>34</v>
      </c>
      <c r="B37" s="59" t="s">
        <v>98</v>
      </c>
      <c r="C37" s="60" t="s">
        <v>5</v>
      </c>
      <c r="D37" s="60" t="s">
        <v>288</v>
      </c>
    </row>
    <row r="38" spans="1:4" ht="31.5" x14ac:dyDescent="0.25">
      <c r="A38" s="58">
        <v>35</v>
      </c>
      <c r="B38" s="59" t="s">
        <v>99</v>
      </c>
      <c r="C38" s="60" t="s">
        <v>5</v>
      </c>
      <c r="D38" s="60" t="s">
        <v>289</v>
      </c>
    </row>
    <row r="39" spans="1:4" ht="47.25" x14ac:dyDescent="0.25">
      <c r="A39" s="58">
        <v>36</v>
      </c>
      <c r="B39" s="59" t="s">
        <v>100</v>
      </c>
      <c r="C39" s="60" t="s">
        <v>5</v>
      </c>
      <c r="D39" s="62" t="s">
        <v>290</v>
      </c>
    </row>
    <row r="40" spans="1:4" x14ac:dyDescent="0.25">
      <c r="A40" s="58">
        <v>37</v>
      </c>
      <c r="B40" s="59" t="s">
        <v>101</v>
      </c>
      <c r="C40" s="60" t="s">
        <v>5</v>
      </c>
      <c r="D40" s="60" t="s">
        <v>280</v>
      </c>
    </row>
    <row r="41" spans="1:4" ht="31.5" x14ac:dyDescent="0.25">
      <c r="A41" s="58">
        <v>38</v>
      </c>
      <c r="B41" s="59" t="s">
        <v>179</v>
      </c>
      <c r="C41" s="60" t="s">
        <v>281</v>
      </c>
      <c r="D41" s="60">
        <v>3.2</v>
      </c>
    </row>
    <row r="42" spans="1:4" ht="29.25" customHeight="1" x14ac:dyDescent="0.25">
      <c r="A42" s="58">
        <v>39</v>
      </c>
      <c r="B42" s="59" t="s">
        <v>291</v>
      </c>
      <c r="C42" s="60" t="s">
        <v>292</v>
      </c>
      <c r="D42" s="60">
        <v>1.2E-2</v>
      </c>
    </row>
    <row r="43" spans="1:4" ht="108" customHeight="1" x14ac:dyDescent="0.25">
      <c r="A43" s="58">
        <v>40</v>
      </c>
      <c r="B43" s="59" t="s">
        <v>102</v>
      </c>
      <c r="C43" s="60" t="s">
        <v>5</v>
      </c>
      <c r="D43" s="65" t="s">
        <v>285</v>
      </c>
    </row>
    <row r="44" spans="1:4" x14ac:dyDescent="0.25">
      <c r="A44" s="58">
        <v>41</v>
      </c>
      <c r="B44" s="59" t="s">
        <v>95</v>
      </c>
      <c r="C44" s="60" t="s">
        <v>5</v>
      </c>
      <c r="D44" s="60" t="s">
        <v>218</v>
      </c>
    </row>
    <row r="45" spans="1:4" x14ac:dyDescent="0.25">
      <c r="A45" s="58">
        <v>42</v>
      </c>
      <c r="B45" s="59" t="s">
        <v>96</v>
      </c>
      <c r="C45" s="60" t="s">
        <v>5</v>
      </c>
      <c r="D45" s="60" t="s">
        <v>213</v>
      </c>
    </row>
    <row r="46" spans="1:4" x14ac:dyDescent="0.25">
      <c r="A46" s="58">
        <v>43</v>
      </c>
      <c r="B46" s="59" t="s">
        <v>64</v>
      </c>
      <c r="C46" s="60" t="s">
        <v>5</v>
      </c>
      <c r="D46" s="60" t="s">
        <v>34</v>
      </c>
    </row>
    <row r="47" spans="1:4" ht="31.5" x14ac:dyDescent="0.25">
      <c r="A47" s="58">
        <v>44</v>
      </c>
      <c r="B47" s="59" t="s">
        <v>97</v>
      </c>
      <c r="C47" s="60" t="s">
        <v>293</v>
      </c>
      <c r="D47" s="60">
        <v>177.91</v>
      </c>
    </row>
    <row r="48" spans="1:4" ht="31.5" x14ac:dyDescent="0.25">
      <c r="A48" s="58">
        <v>45</v>
      </c>
      <c r="B48" s="59" t="s">
        <v>98</v>
      </c>
      <c r="C48" s="60" t="s">
        <v>5</v>
      </c>
      <c r="D48" s="60" t="s">
        <v>288</v>
      </c>
    </row>
    <row r="49" spans="1:4" ht="31.5" x14ac:dyDescent="0.25">
      <c r="A49" s="58">
        <v>46</v>
      </c>
      <c r="B49" s="59" t="s">
        <v>99</v>
      </c>
      <c r="C49" s="60" t="s">
        <v>5</v>
      </c>
      <c r="D49" s="60" t="s">
        <v>289</v>
      </c>
    </row>
    <row r="50" spans="1:4" ht="47.25" x14ac:dyDescent="0.25">
      <c r="A50" s="58">
        <v>47</v>
      </c>
      <c r="B50" s="59" t="s">
        <v>100</v>
      </c>
      <c r="C50" s="60" t="s">
        <v>5</v>
      </c>
      <c r="D50" s="62" t="s">
        <v>294</v>
      </c>
    </row>
    <row r="51" spans="1:4" x14ac:dyDescent="0.25">
      <c r="A51" s="58">
        <v>48</v>
      </c>
      <c r="B51" s="59" t="s">
        <v>101</v>
      </c>
      <c r="C51" s="60" t="s">
        <v>5</v>
      </c>
      <c r="D51" s="60" t="s">
        <v>287</v>
      </c>
    </row>
    <row r="52" spans="1:4" ht="30.75" customHeight="1" x14ac:dyDescent="0.25">
      <c r="A52" s="58">
        <v>49</v>
      </c>
      <c r="B52" s="59" t="s">
        <v>179</v>
      </c>
      <c r="C52" s="60" t="s">
        <v>295</v>
      </c>
      <c r="D52" s="60">
        <v>3.2</v>
      </c>
    </row>
    <row r="53" spans="1:4" ht="30.75" customHeight="1" x14ac:dyDescent="0.25">
      <c r="A53" s="58">
        <v>50</v>
      </c>
      <c r="B53" s="59" t="s">
        <v>180</v>
      </c>
      <c r="C53" s="60" t="s">
        <v>292</v>
      </c>
      <c r="D53" s="60">
        <v>1.2E-2</v>
      </c>
    </row>
    <row r="54" spans="1:4" ht="105" customHeight="1" x14ac:dyDescent="0.25">
      <c r="A54" s="58">
        <v>51</v>
      </c>
      <c r="B54" s="59" t="s">
        <v>102</v>
      </c>
      <c r="C54" s="60" t="s">
        <v>5</v>
      </c>
      <c r="D54" s="65" t="s">
        <v>296</v>
      </c>
    </row>
    <row r="55" spans="1:4" x14ac:dyDescent="0.25">
      <c r="A55" s="58">
        <v>52</v>
      </c>
      <c r="B55" s="59" t="s">
        <v>95</v>
      </c>
      <c r="C55" s="60" t="s">
        <v>5</v>
      </c>
      <c r="D55" s="60" t="s">
        <v>208</v>
      </c>
    </row>
    <row r="56" spans="1:4" x14ac:dyDescent="0.25">
      <c r="A56" s="58">
        <v>53</v>
      </c>
      <c r="B56" s="59" t="s">
        <v>96</v>
      </c>
      <c r="C56" s="60" t="s">
        <v>5</v>
      </c>
      <c r="D56" s="60" t="s">
        <v>213</v>
      </c>
    </row>
    <row r="57" spans="1:4" x14ac:dyDescent="0.25">
      <c r="A57" s="58">
        <v>54</v>
      </c>
      <c r="B57" s="59" t="s">
        <v>64</v>
      </c>
      <c r="C57" s="60" t="s">
        <v>5</v>
      </c>
      <c r="D57" s="60" t="s">
        <v>297</v>
      </c>
    </row>
    <row r="58" spans="1:4" ht="31.5" x14ac:dyDescent="0.25">
      <c r="A58" s="58">
        <v>55</v>
      </c>
      <c r="B58" s="59" t="s">
        <v>97</v>
      </c>
      <c r="C58" s="60" t="s">
        <v>298</v>
      </c>
      <c r="D58" s="60">
        <v>2299.5500000000002</v>
      </c>
    </row>
    <row r="59" spans="1:4" x14ac:dyDescent="0.25">
      <c r="A59" s="58">
        <v>55.1</v>
      </c>
      <c r="B59" s="59" t="s">
        <v>97</v>
      </c>
      <c r="C59" s="60" t="s">
        <v>299</v>
      </c>
      <c r="D59" s="60">
        <v>34.49</v>
      </c>
    </row>
    <row r="60" spans="1:4" ht="31.5" x14ac:dyDescent="0.25">
      <c r="A60" s="58">
        <v>56</v>
      </c>
      <c r="B60" s="59" t="s">
        <v>98</v>
      </c>
      <c r="C60" s="60" t="s">
        <v>5</v>
      </c>
      <c r="D60" s="60" t="s">
        <v>288</v>
      </c>
    </row>
    <row r="61" spans="1:4" ht="31.5" x14ac:dyDescent="0.25">
      <c r="A61" s="58">
        <v>57</v>
      </c>
      <c r="B61" s="59" t="s">
        <v>99</v>
      </c>
      <c r="C61" s="60" t="s">
        <v>5</v>
      </c>
      <c r="D61" s="60" t="s">
        <v>289</v>
      </c>
    </row>
    <row r="62" spans="1:4" ht="47.25" x14ac:dyDescent="0.25">
      <c r="A62" s="58">
        <v>58</v>
      </c>
      <c r="B62" s="59" t="s">
        <v>100</v>
      </c>
      <c r="C62" s="60" t="s">
        <v>5</v>
      </c>
      <c r="D62" s="60" t="s">
        <v>300</v>
      </c>
    </row>
    <row r="63" spans="1:4" x14ac:dyDescent="0.25">
      <c r="A63" s="58">
        <v>59</v>
      </c>
      <c r="B63" s="59" t="s">
        <v>101</v>
      </c>
      <c r="C63" s="60" t="s">
        <v>5</v>
      </c>
      <c r="D63" s="60" t="s">
        <v>280</v>
      </c>
    </row>
    <row r="64" spans="1:4" ht="31.5" x14ac:dyDescent="0.25">
      <c r="A64" s="58">
        <v>60</v>
      </c>
      <c r="B64" s="59" t="s">
        <v>179</v>
      </c>
      <c r="C64" s="60" t="s">
        <v>301</v>
      </c>
      <c r="D64" s="60">
        <v>1.4999999999999999E-2</v>
      </c>
    </row>
    <row r="65" spans="1:4" ht="31.5" x14ac:dyDescent="0.25">
      <c r="A65" s="58">
        <v>61</v>
      </c>
      <c r="B65" s="59" t="s">
        <v>291</v>
      </c>
      <c r="C65" s="60" t="s">
        <v>5</v>
      </c>
      <c r="D65" s="60" t="s">
        <v>204</v>
      </c>
    </row>
    <row r="66" spans="1:4" ht="63" x14ac:dyDescent="0.25">
      <c r="A66" s="58">
        <v>62</v>
      </c>
      <c r="B66" s="59" t="s">
        <v>102</v>
      </c>
      <c r="C66" s="60" t="s">
        <v>5</v>
      </c>
      <c r="D66" s="60" t="s">
        <v>302</v>
      </c>
    </row>
    <row r="67" spans="1:4" x14ac:dyDescent="0.25">
      <c r="A67" s="58">
        <v>63</v>
      </c>
      <c r="B67" s="59" t="s">
        <v>95</v>
      </c>
      <c r="C67" s="60" t="s">
        <v>5</v>
      </c>
      <c r="D67" s="60" t="s">
        <v>208</v>
      </c>
    </row>
    <row r="68" spans="1:4" x14ac:dyDescent="0.25">
      <c r="A68" s="58">
        <v>64</v>
      </c>
      <c r="B68" s="59" t="s">
        <v>96</v>
      </c>
      <c r="C68" s="60" t="s">
        <v>5</v>
      </c>
      <c r="D68" s="60" t="s">
        <v>213</v>
      </c>
    </row>
    <row r="69" spans="1:4" x14ac:dyDescent="0.25">
      <c r="A69" s="58">
        <v>65</v>
      </c>
      <c r="B69" s="59" t="s">
        <v>64</v>
      </c>
      <c r="C69" s="60" t="s">
        <v>5</v>
      </c>
      <c r="D69" s="60" t="s">
        <v>246</v>
      </c>
    </row>
    <row r="70" spans="1:4" ht="31.5" x14ac:dyDescent="0.25">
      <c r="A70" s="58">
        <v>66</v>
      </c>
      <c r="B70" s="59" t="s">
        <v>97</v>
      </c>
      <c r="C70" s="60" t="s">
        <v>298</v>
      </c>
      <c r="D70" s="60">
        <v>2379.59</v>
      </c>
    </row>
    <row r="71" spans="1:4" x14ac:dyDescent="0.25">
      <c r="A71" s="58">
        <v>66.099999999999994</v>
      </c>
      <c r="B71" s="59" t="s">
        <v>97</v>
      </c>
      <c r="C71" s="60" t="s">
        <v>299</v>
      </c>
      <c r="D71" s="60">
        <v>35.69</v>
      </c>
    </row>
    <row r="72" spans="1:4" ht="31.5" x14ac:dyDescent="0.25">
      <c r="A72" s="58">
        <v>67</v>
      </c>
      <c r="B72" s="59" t="s">
        <v>98</v>
      </c>
      <c r="C72" s="60" t="s">
        <v>5</v>
      </c>
      <c r="D72" s="60" t="s">
        <v>288</v>
      </c>
    </row>
    <row r="73" spans="1:4" ht="31.5" x14ac:dyDescent="0.25">
      <c r="A73" s="58">
        <v>68</v>
      </c>
      <c r="B73" s="59" t="s">
        <v>99</v>
      </c>
      <c r="C73" s="60" t="s">
        <v>5</v>
      </c>
      <c r="D73" s="60" t="s">
        <v>289</v>
      </c>
    </row>
    <row r="74" spans="1:4" ht="47.25" x14ac:dyDescent="0.25">
      <c r="A74" s="58">
        <v>69</v>
      </c>
      <c r="B74" s="59" t="s">
        <v>100</v>
      </c>
      <c r="C74" s="60" t="s">
        <v>5</v>
      </c>
      <c r="D74" s="60" t="s">
        <v>300</v>
      </c>
    </row>
    <row r="75" spans="1:4" x14ac:dyDescent="0.25">
      <c r="A75" s="58">
        <v>70</v>
      </c>
      <c r="B75" s="59" t="s">
        <v>101</v>
      </c>
      <c r="C75" s="60" t="s">
        <v>5</v>
      </c>
      <c r="D75" s="60" t="s">
        <v>287</v>
      </c>
    </row>
    <row r="76" spans="1:4" ht="31.5" x14ac:dyDescent="0.25">
      <c r="A76" s="58">
        <v>71</v>
      </c>
      <c r="B76" s="59" t="s">
        <v>179</v>
      </c>
      <c r="C76" s="60" t="s">
        <v>301</v>
      </c>
      <c r="D76" s="66">
        <v>1.4999999999999999E-2</v>
      </c>
    </row>
    <row r="77" spans="1:4" ht="31.5" x14ac:dyDescent="0.25">
      <c r="A77" s="58">
        <v>72</v>
      </c>
      <c r="B77" s="59" t="s">
        <v>180</v>
      </c>
      <c r="C77" s="60" t="s">
        <v>5</v>
      </c>
      <c r="D77" s="60" t="s">
        <v>204</v>
      </c>
    </row>
    <row r="78" spans="1:4" ht="63" x14ac:dyDescent="0.25">
      <c r="A78" s="58">
        <v>73</v>
      </c>
      <c r="B78" s="59" t="s">
        <v>102</v>
      </c>
      <c r="C78" s="60" t="s">
        <v>5</v>
      </c>
      <c r="D78" s="60" t="s">
        <v>302</v>
      </c>
    </row>
    <row r="79" spans="1:4" x14ac:dyDescent="0.25">
      <c r="A79" s="58">
        <v>74</v>
      </c>
      <c r="B79" s="59" t="s">
        <v>95</v>
      </c>
      <c r="C79" s="60" t="s">
        <v>5</v>
      </c>
      <c r="D79" s="60" t="s">
        <v>209</v>
      </c>
    </row>
    <row r="80" spans="1:4" x14ac:dyDescent="0.25">
      <c r="A80" s="58">
        <v>75</v>
      </c>
      <c r="B80" s="59" t="s">
        <v>96</v>
      </c>
      <c r="C80" s="60" t="s">
        <v>5</v>
      </c>
      <c r="D80" s="60" t="s">
        <v>219</v>
      </c>
    </row>
    <row r="81" spans="1:4" x14ac:dyDescent="0.25">
      <c r="A81" s="58">
        <v>76</v>
      </c>
      <c r="B81" s="59" t="s">
        <v>64</v>
      </c>
      <c r="C81" s="60" t="s">
        <v>5</v>
      </c>
      <c r="D81" s="60" t="s">
        <v>273</v>
      </c>
    </row>
    <row r="82" spans="1:4" ht="31.5" x14ac:dyDescent="0.25">
      <c r="A82" s="58">
        <v>77</v>
      </c>
      <c r="B82" s="59" t="s">
        <v>97</v>
      </c>
      <c r="C82" s="60" t="s">
        <v>303</v>
      </c>
      <c r="D82" s="60">
        <v>3.37</v>
      </c>
    </row>
    <row r="83" spans="1:4" ht="31.5" x14ac:dyDescent="0.25">
      <c r="A83" s="58">
        <v>78</v>
      </c>
      <c r="B83" s="59" t="s">
        <v>98</v>
      </c>
      <c r="C83" s="60" t="s">
        <v>5</v>
      </c>
      <c r="D83" s="60" t="s">
        <v>304</v>
      </c>
    </row>
    <row r="84" spans="1:4" ht="31.5" x14ac:dyDescent="0.25">
      <c r="A84" s="58">
        <v>79</v>
      </c>
      <c r="B84" s="59" t="s">
        <v>99</v>
      </c>
      <c r="C84" s="60" t="s">
        <v>5</v>
      </c>
      <c r="D84" s="60" t="s">
        <v>305</v>
      </c>
    </row>
    <row r="85" spans="1:4" ht="47.25" x14ac:dyDescent="0.25">
      <c r="A85" s="58">
        <v>80</v>
      </c>
      <c r="B85" s="59" t="s">
        <v>100</v>
      </c>
      <c r="C85" s="60" t="s">
        <v>5</v>
      </c>
      <c r="D85" s="60" t="s">
        <v>306</v>
      </c>
    </row>
    <row r="86" spans="1:4" x14ac:dyDescent="0.25">
      <c r="A86" s="58">
        <v>81</v>
      </c>
      <c r="B86" s="59" t="s">
        <v>101</v>
      </c>
      <c r="C86" s="60" t="s">
        <v>5</v>
      </c>
      <c r="D86" s="60" t="s">
        <v>280</v>
      </c>
    </row>
    <row r="87" spans="1:4" ht="31.5" x14ac:dyDescent="0.25">
      <c r="A87" s="58">
        <v>82</v>
      </c>
      <c r="B87" s="59" t="s">
        <v>179</v>
      </c>
      <c r="C87" s="60"/>
      <c r="D87" s="60" t="s">
        <v>221</v>
      </c>
    </row>
    <row r="88" spans="1:4" ht="31.5" x14ac:dyDescent="0.25">
      <c r="A88" s="58">
        <v>83</v>
      </c>
      <c r="B88" s="59" t="s">
        <v>180</v>
      </c>
      <c r="C88" s="60" t="s">
        <v>307</v>
      </c>
      <c r="D88" s="60">
        <v>2.88</v>
      </c>
    </row>
    <row r="89" spans="1:4" ht="104.25" customHeight="1" x14ac:dyDescent="0.25">
      <c r="A89" s="58">
        <v>84</v>
      </c>
      <c r="B89" s="59" t="s">
        <v>102</v>
      </c>
      <c r="C89" s="60" t="s">
        <v>5</v>
      </c>
      <c r="D89" s="65" t="s">
        <v>296</v>
      </c>
    </row>
    <row r="90" spans="1:4" x14ac:dyDescent="0.25">
      <c r="A90" s="58">
        <v>85</v>
      </c>
      <c r="B90" s="59" t="s">
        <v>95</v>
      </c>
      <c r="C90" s="60" t="s">
        <v>5</v>
      </c>
      <c r="D90" s="60" t="s">
        <v>209</v>
      </c>
    </row>
    <row r="91" spans="1:4" x14ac:dyDescent="0.25">
      <c r="A91" s="58">
        <v>86</v>
      </c>
      <c r="B91" s="59" t="s">
        <v>96</v>
      </c>
      <c r="C91" s="60" t="s">
        <v>5</v>
      </c>
      <c r="D91" s="60" t="s">
        <v>219</v>
      </c>
    </row>
    <row r="92" spans="1:4" x14ac:dyDescent="0.25">
      <c r="A92" s="58">
        <v>87</v>
      </c>
      <c r="B92" s="59" t="s">
        <v>64</v>
      </c>
      <c r="C92" s="60" t="s">
        <v>5</v>
      </c>
      <c r="D92" s="60" t="s">
        <v>273</v>
      </c>
    </row>
    <row r="93" spans="1:4" ht="31.5" x14ac:dyDescent="0.25">
      <c r="A93" s="58">
        <v>88</v>
      </c>
      <c r="B93" s="59" t="s">
        <v>97</v>
      </c>
      <c r="C93" s="60" t="s">
        <v>303</v>
      </c>
      <c r="D93" s="60">
        <v>3.53</v>
      </c>
    </row>
    <row r="94" spans="1:4" ht="31.5" x14ac:dyDescent="0.25">
      <c r="A94" s="58">
        <v>89</v>
      </c>
      <c r="B94" s="59" t="s">
        <v>98</v>
      </c>
      <c r="C94" s="60" t="s">
        <v>5</v>
      </c>
      <c r="D94" s="60" t="s">
        <v>220</v>
      </c>
    </row>
    <row r="95" spans="1:4" ht="31.5" x14ac:dyDescent="0.25">
      <c r="A95" s="58">
        <v>90</v>
      </c>
      <c r="B95" s="59" t="s">
        <v>99</v>
      </c>
      <c r="C95" s="60" t="s">
        <v>5</v>
      </c>
      <c r="D95" s="60" t="s">
        <v>305</v>
      </c>
    </row>
    <row r="96" spans="1:4" ht="47.25" x14ac:dyDescent="0.25">
      <c r="A96" s="58">
        <v>91</v>
      </c>
      <c r="B96" s="59" t="s">
        <v>100</v>
      </c>
      <c r="C96" s="60" t="s">
        <v>5</v>
      </c>
      <c r="D96" s="60" t="s">
        <v>306</v>
      </c>
    </row>
    <row r="97" spans="1:4" x14ac:dyDescent="0.25">
      <c r="A97" s="58">
        <v>92</v>
      </c>
      <c r="B97" s="59" t="s">
        <v>101</v>
      </c>
      <c r="C97" s="60" t="s">
        <v>5</v>
      </c>
      <c r="D97" s="60" t="s">
        <v>287</v>
      </c>
    </row>
    <row r="98" spans="1:4" ht="31.5" x14ac:dyDescent="0.25">
      <c r="A98" s="58">
        <v>93</v>
      </c>
      <c r="B98" s="59" t="s">
        <v>179</v>
      </c>
      <c r="C98" s="60"/>
      <c r="D98" s="60" t="s">
        <v>221</v>
      </c>
    </row>
    <row r="99" spans="1:4" ht="31.5" x14ac:dyDescent="0.25">
      <c r="A99" s="58">
        <v>94</v>
      </c>
      <c r="B99" s="59" t="s">
        <v>180</v>
      </c>
      <c r="C99" s="60" t="s">
        <v>307</v>
      </c>
      <c r="D99" s="60">
        <v>2.88</v>
      </c>
    </row>
    <row r="100" spans="1:4" ht="114" customHeight="1" x14ac:dyDescent="0.25">
      <c r="A100" s="58">
        <v>95</v>
      </c>
      <c r="B100" s="59" t="s">
        <v>102</v>
      </c>
      <c r="C100" s="60" t="s">
        <v>5</v>
      </c>
      <c r="D100" s="65" t="s">
        <v>296</v>
      </c>
    </row>
  </sheetData>
  <mergeCells count="1">
    <mergeCell ref="A1:D1"/>
  </mergeCells>
  <phoneticPr fontId="0" type="noConversion"/>
  <pageMargins left="0.7" right="0.7" top="0.31" bottom="0.3" header="0.3" footer="0.3"/>
  <pageSetup paperSize="9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0" sqref="B10"/>
    </sheetView>
  </sheetViews>
  <sheetFormatPr defaultRowHeight="15.75" x14ac:dyDescent="0.25"/>
  <cols>
    <col min="1" max="1" width="5.85546875" style="1" customWidth="1"/>
    <col min="2" max="2" width="43.5703125" style="1" customWidth="1"/>
    <col min="3" max="3" width="9.140625" style="1"/>
    <col min="4" max="4" width="27.42578125" style="1" customWidth="1"/>
    <col min="5" max="16384" width="9.140625" style="1"/>
  </cols>
  <sheetData>
    <row r="1" spans="1:4" ht="33" customHeight="1" x14ac:dyDescent="0.25">
      <c r="A1" s="78" t="s">
        <v>108</v>
      </c>
      <c r="B1" s="78"/>
      <c r="C1" s="78"/>
      <c r="D1" s="78"/>
    </row>
    <row r="2" spans="1:4" x14ac:dyDescent="0.25">
      <c r="B2" s="23" t="s">
        <v>247</v>
      </c>
    </row>
    <row r="3" spans="1:4" ht="35.1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21.75" customHeight="1" x14ac:dyDescent="0.25">
      <c r="A4" s="4" t="s">
        <v>8</v>
      </c>
      <c r="B4" s="11" t="s">
        <v>4</v>
      </c>
      <c r="C4" s="5" t="s">
        <v>5</v>
      </c>
      <c r="D4" s="5"/>
    </row>
    <row r="5" spans="1:4" s="6" customFormat="1" ht="20.100000000000001" customHeight="1" x14ac:dyDescent="0.25">
      <c r="A5" s="4" t="s">
        <v>9</v>
      </c>
      <c r="B5" s="7" t="s">
        <v>181</v>
      </c>
      <c r="C5" s="5" t="s">
        <v>5</v>
      </c>
      <c r="D5" s="5"/>
    </row>
    <row r="6" spans="1:4" s="6" customFormat="1" ht="20.100000000000001" customHeight="1" x14ac:dyDescent="0.25">
      <c r="A6" s="4" t="s">
        <v>10</v>
      </c>
      <c r="B6" s="7" t="s">
        <v>182</v>
      </c>
      <c r="C6" s="5" t="s">
        <v>5</v>
      </c>
      <c r="D6" s="5"/>
    </row>
    <row r="7" spans="1:4" s="6" customFormat="1" ht="47.25" x14ac:dyDescent="0.25">
      <c r="A7" s="4" t="s">
        <v>11</v>
      </c>
      <c r="B7" s="7" t="s">
        <v>183</v>
      </c>
      <c r="C7" s="5" t="s">
        <v>7</v>
      </c>
      <c r="D7" s="5"/>
    </row>
    <row r="8" spans="1:4" s="6" customFormat="1" ht="51" customHeight="1" x14ac:dyDescent="0.25">
      <c r="A8" s="72" t="s">
        <v>184</v>
      </c>
      <c r="B8" s="72"/>
      <c r="C8" s="72"/>
      <c r="D8" s="72"/>
    </row>
    <row r="9" spans="1:4" s="6" customFormat="1" ht="20.100000000000001" customHeight="1" x14ac:dyDescent="0.25">
      <c r="A9" s="4" t="s">
        <v>12</v>
      </c>
      <c r="B9" s="7" t="s">
        <v>185</v>
      </c>
      <c r="C9" s="5" t="s">
        <v>5</v>
      </c>
      <c r="D9" s="5"/>
    </row>
    <row r="10" spans="1:4" s="6" customFormat="1" ht="20.100000000000001" customHeight="1" x14ac:dyDescent="0.25">
      <c r="A10" s="4" t="s">
        <v>13</v>
      </c>
      <c r="B10" s="7" t="s">
        <v>186</v>
      </c>
      <c r="C10" s="5" t="s">
        <v>5</v>
      </c>
      <c r="D10" s="5"/>
    </row>
    <row r="11" spans="1:4" s="6" customFormat="1" ht="21" customHeight="1" x14ac:dyDescent="0.25">
      <c r="A11" s="4" t="s">
        <v>14</v>
      </c>
      <c r="B11" s="7" t="s">
        <v>104</v>
      </c>
      <c r="C11" s="5" t="s">
        <v>5</v>
      </c>
      <c r="D11" s="5"/>
    </row>
    <row r="12" spans="1:4" s="6" customFormat="1" ht="20.100000000000001" customHeight="1" x14ac:dyDescent="0.25">
      <c r="A12" s="4" t="s">
        <v>15</v>
      </c>
      <c r="B12" s="7" t="s">
        <v>105</v>
      </c>
      <c r="C12" s="5" t="s">
        <v>5</v>
      </c>
      <c r="D12" s="5"/>
    </row>
    <row r="13" spans="1:4" s="6" customFormat="1" ht="20.100000000000001" customHeight="1" x14ac:dyDescent="0.25">
      <c r="A13" s="4" t="s">
        <v>16</v>
      </c>
      <c r="B13" s="7" t="s">
        <v>106</v>
      </c>
      <c r="C13" s="5" t="s">
        <v>18</v>
      </c>
      <c r="D13" s="5"/>
    </row>
    <row r="14" spans="1:4" s="6" customFormat="1" ht="67.5" customHeight="1" x14ac:dyDescent="0.25">
      <c r="A14" s="4" t="s">
        <v>17</v>
      </c>
      <c r="B14" s="7" t="s">
        <v>107</v>
      </c>
      <c r="C14" s="5" t="s">
        <v>5</v>
      </c>
      <c r="D14" s="5"/>
    </row>
    <row r="15" spans="1:4" s="6" customFormat="1" x14ac:dyDescent="0.25"/>
  </sheetData>
  <mergeCells count="2">
    <mergeCell ref="A8:D8"/>
    <mergeCell ref="A1:D1"/>
  </mergeCells>
  <phoneticPr fontId="0" type="noConversion"/>
  <pageMargins left="0.7" right="0.7" top="0.32" bottom="0.3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42.140625" style="1" customWidth="1"/>
    <col min="3" max="3" width="10.85546875" style="1" customWidth="1"/>
    <col min="4" max="4" width="26.5703125" style="1" customWidth="1"/>
    <col min="5" max="16384" width="9.140625" style="1"/>
  </cols>
  <sheetData>
    <row r="1" spans="1:4" ht="33.75" customHeight="1" x14ac:dyDescent="0.25">
      <c r="A1" s="71" t="s">
        <v>113</v>
      </c>
      <c r="B1" s="71"/>
      <c r="C1" s="71"/>
      <c r="D1" s="71"/>
    </row>
    <row r="2" spans="1:4" x14ac:dyDescent="0.25">
      <c r="B2" s="23" t="s">
        <v>247</v>
      </c>
    </row>
    <row r="3" spans="1:4" ht="30" customHeight="1" x14ac:dyDescent="0.25">
      <c r="A3" s="10" t="s">
        <v>0</v>
      </c>
      <c r="B3" s="10" t="s">
        <v>1</v>
      </c>
      <c r="C3" s="10" t="s">
        <v>2</v>
      </c>
      <c r="D3" s="10" t="s">
        <v>3</v>
      </c>
    </row>
    <row r="4" spans="1:4" ht="20.25" customHeight="1" x14ac:dyDescent="0.25">
      <c r="A4" s="4" t="s">
        <v>8</v>
      </c>
      <c r="B4" s="11" t="s">
        <v>4</v>
      </c>
      <c r="C4" s="5" t="s">
        <v>5</v>
      </c>
      <c r="D4" s="5"/>
    </row>
    <row r="5" spans="1:4" ht="20.100000000000001" customHeight="1" x14ac:dyDescent="0.25">
      <c r="A5" s="72" t="s">
        <v>109</v>
      </c>
      <c r="B5" s="72"/>
      <c r="C5" s="72"/>
      <c r="D5" s="72"/>
    </row>
    <row r="6" spans="1:4" ht="20.100000000000001" customHeight="1" x14ac:dyDescent="0.25">
      <c r="A6" s="4" t="s">
        <v>9</v>
      </c>
      <c r="B6" s="3" t="s">
        <v>110</v>
      </c>
      <c r="C6" s="5" t="s">
        <v>5</v>
      </c>
      <c r="D6" s="5"/>
    </row>
    <row r="7" spans="1:4" ht="63" customHeight="1" x14ac:dyDescent="0.25">
      <c r="A7" s="4" t="s">
        <v>10</v>
      </c>
      <c r="B7" s="3" t="s">
        <v>111</v>
      </c>
      <c r="C7" s="5" t="s">
        <v>18</v>
      </c>
      <c r="D7" s="5"/>
    </row>
    <row r="8" spans="1:4" ht="82.5" customHeight="1" x14ac:dyDescent="0.25">
      <c r="A8" s="4" t="s">
        <v>11</v>
      </c>
      <c r="B8" s="7" t="s">
        <v>112</v>
      </c>
      <c r="C8" s="5" t="s">
        <v>5</v>
      </c>
      <c r="D8" s="5"/>
    </row>
    <row r="9" spans="1:4" ht="20.100000000000001" customHeight="1" x14ac:dyDescent="0.25">
      <c r="A9" s="4" t="s">
        <v>12</v>
      </c>
      <c r="B9" s="7" t="s">
        <v>32</v>
      </c>
      <c r="C9" s="5" t="s">
        <v>5</v>
      </c>
      <c r="D9" s="5"/>
    </row>
  </sheetData>
  <mergeCells count="2">
    <mergeCell ref="A5:D5"/>
    <mergeCell ref="A1:D1"/>
  </mergeCells>
  <phoneticPr fontId="0" type="noConversion"/>
  <pageMargins left="0.7" right="0.7" top="0.3" bottom="0.32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2" sqref="B2"/>
    </sheetView>
  </sheetViews>
  <sheetFormatPr defaultRowHeight="15.75" x14ac:dyDescent="0.25"/>
  <cols>
    <col min="1" max="1" width="5.85546875" style="1" customWidth="1"/>
    <col min="2" max="2" width="38.5703125" style="1" customWidth="1"/>
    <col min="3" max="3" width="9.5703125" style="1" customWidth="1"/>
    <col min="4" max="4" width="27.140625" style="1" customWidth="1"/>
    <col min="5" max="16384" width="9.140625" style="1"/>
  </cols>
  <sheetData>
    <row r="1" spans="1:4" ht="46.5" customHeight="1" x14ac:dyDescent="0.25">
      <c r="A1" s="71" t="s">
        <v>116</v>
      </c>
      <c r="B1" s="71"/>
      <c r="C1" s="71"/>
      <c r="D1" s="71"/>
    </row>
    <row r="2" spans="1:4" x14ac:dyDescent="0.25">
      <c r="B2" s="23" t="s">
        <v>247</v>
      </c>
    </row>
    <row r="3" spans="1:4" ht="31.5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s="6" customFormat="1" ht="33" customHeight="1" x14ac:dyDescent="0.25">
      <c r="A4" s="4" t="s">
        <v>8</v>
      </c>
      <c r="B4" s="11" t="s">
        <v>4</v>
      </c>
      <c r="C4" s="5" t="s">
        <v>5</v>
      </c>
      <c r="D4" s="5"/>
    </row>
    <row r="5" spans="1:4" s="6" customFormat="1" ht="51" customHeight="1" x14ac:dyDescent="0.25">
      <c r="A5" s="4" t="s">
        <v>9</v>
      </c>
      <c r="B5" s="7" t="s">
        <v>114</v>
      </c>
      <c r="C5" s="5" t="s">
        <v>5</v>
      </c>
      <c r="D5" s="5"/>
    </row>
    <row r="6" spans="1:4" s="6" customFormat="1" ht="64.5" customHeight="1" x14ac:dyDescent="0.25">
      <c r="A6" s="4" t="s">
        <v>10</v>
      </c>
      <c r="B6" s="3" t="s">
        <v>115</v>
      </c>
      <c r="C6" s="5" t="s">
        <v>5</v>
      </c>
      <c r="D6" s="5"/>
    </row>
  </sheetData>
  <mergeCells count="1">
    <mergeCell ref="A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opLeftCell="A103" workbookViewId="0">
      <selection activeCell="L109" sqref="L109"/>
    </sheetView>
  </sheetViews>
  <sheetFormatPr defaultRowHeight="15.75" x14ac:dyDescent="0.25"/>
  <cols>
    <col min="1" max="1" width="5.85546875" style="1" customWidth="1"/>
    <col min="2" max="2" width="47.28515625" style="15" customWidth="1"/>
    <col min="3" max="3" width="10.5703125" style="1" customWidth="1"/>
    <col min="4" max="4" width="27.5703125" style="25" customWidth="1"/>
    <col min="5" max="5" width="11.140625" style="25" hidden="1" customWidth="1"/>
    <col min="6" max="6" width="5.5703125" style="25" hidden="1" customWidth="1"/>
    <col min="7" max="7" width="9" style="25" hidden="1" customWidth="1"/>
    <col min="8" max="8" width="11.28515625" style="25" hidden="1" customWidth="1"/>
    <col min="9" max="9" width="11.28515625" style="25" bestFit="1" customWidth="1"/>
    <col min="10" max="16384" width="9.140625" style="1"/>
  </cols>
  <sheetData>
    <row r="1" spans="1:9" ht="36.75" customHeight="1" x14ac:dyDescent="0.25">
      <c r="A1" s="86" t="s">
        <v>187</v>
      </c>
      <c r="B1" s="86"/>
      <c r="C1" s="86"/>
      <c r="D1" s="86"/>
      <c r="E1" s="24"/>
      <c r="F1" s="24"/>
      <c r="G1" s="24"/>
      <c r="H1" s="24"/>
    </row>
    <row r="2" spans="1:9" x14ac:dyDescent="0.25">
      <c r="A2" s="22"/>
      <c r="B2" s="23" t="s">
        <v>247</v>
      </c>
      <c r="C2" s="22"/>
      <c r="D2" s="24"/>
      <c r="E2" s="24"/>
      <c r="F2" s="24"/>
      <c r="G2" s="24"/>
      <c r="H2" s="24"/>
    </row>
    <row r="3" spans="1:9" ht="35.25" customHeight="1" x14ac:dyDescent="0.25">
      <c r="A3" s="44" t="s">
        <v>0</v>
      </c>
      <c r="B3" s="45" t="s">
        <v>1</v>
      </c>
      <c r="C3" s="46" t="s">
        <v>2</v>
      </c>
      <c r="D3" s="47" t="s">
        <v>3</v>
      </c>
      <c r="E3" s="48"/>
      <c r="F3" s="1"/>
      <c r="G3" s="1"/>
      <c r="H3" s="1"/>
      <c r="I3" s="1"/>
    </row>
    <row r="4" spans="1:9" s="6" customFormat="1" ht="20.100000000000001" customHeight="1" x14ac:dyDescent="0.25">
      <c r="A4" s="44">
        <v>1</v>
      </c>
      <c r="B4" s="45" t="s">
        <v>4</v>
      </c>
      <c r="C4" s="44" t="s">
        <v>5</v>
      </c>
      <c r="D4" s="49" t="s">
        <v>258</v>
      </c>
      <c r="E4" s="48"/>
    </row>
    <row r="5" spans="1:9" s="6" customFormat="1" ht="20.100000000000001" customHeight="1" x14ac:dyDescent="0.25">
      <c r="A5" s="44">
        <v>2</v>
      </c>
      <c r="B5" s="45" t="s">
        <v>117</v>
      </c>
      <c r="C5" s="44" t="s">
        <v>5</v>
      </c>
      <c r="D5" s="49">
        <v>42736</v>
      </c>
      <c r="E5" s="48"/>
    </row>
    <row r="6" spans="1:9" s="6" customFormat="1" ht="20.100000000000001" customHeight="1" x14ac:dyDescent="0.25">
      <c r="A6" s="44">
        <v>3</v>
      </c>
      <c r="B6" s="45" t="s">
        <v>118</v>
      </c>
      <c r="C6" s="44" t="s">
        <v>5</v>
      </c>
      <c r="D6" s="49">
        <v>43100</v>
      </c>
      <c r="E6" s="48"/>
    </row>
    <row r="7" spans="1:9" s="6" customFormat="1" ht="30" customHeight="1" x14ac:dyDescent="0.25">
      <c r="A7" s="44">
        <v>4</v>
      </c>
      <c r="B7" s="79" t="s">
        <v>188</v>
      </c>
      <c r="C7" s="80"/>
      <c r="D7" s="84"/>
      <c r="E7" s="48"/>
    </row>
    <row r="8" spans="1:9" s="6" customFormat="1" ht="30" customHeight="1" x14ac:dyDescent="0.25">
      <c r="A8" s="44">
        <v>5</v>
      </c>
      <c r="B8" s="45" t="s">
        <v>119</v>
      </c>
      <c r="C8" s="44" t="s">
        <v>18</v>
      </c>
      <c r="D8" s="50">
        <v>0</v>
      </c>
      <c r="E8" s="48"/>
    </row>
    <row r="9" spans="1:9" s="6" customFormat="1" ht="20.100000000000001" customHeight="1" x14ac:dyDescent="0.25">
      <c r="A9" s="44">
        <v>6</v>
      </c>
      <c r="B9" s="51" t="s">
        <v>129</v>
      </c>
      <c r="C9" s="44" t="s">
        <v>18</v>
      </c>
      <c r="D9" s="50">
        <v>0</v>
      </c>
      <c r="E9" s="48"/>
    </row>
    <row r="10" spans="1:9" s="6" customFormat="1" ht="20.100000000000001" customHeight="1" x14ac:dyDescent="0.25">
      <c r="A10" s="44">
        <v>7</v>
      </c>
      <c r="B10" s="51" t="s">
        <v>130</v>
      </c>
      <c r="C10" s="44" t="s">
        <v>18</v>
      </c>
      <c r="D10" s="50">
        <v>0</v>
      </c>
      <c r="E10" s="48"/>
    </row>
    <row r="11" spans="1:9" s="6" customFormat="1" ht="47.25" x14ac:dyDescent="0.25">
      <c r="A11" s="44">
        <v>8</v>
      </c>
      <c r="B11" s="52" t="s">
        <v>259</v>
      </c>
      <c r="C11" s="44" t="s">
        <v>18</v>
      </c>
      <c r="D11" s="47">
        <v>1001633.84</v>
      </c>
      <c r="E11" s="48"/>
    </row>
    <row r="12" spans="1:9" s="6" customFormat="1" ht="20.100000000000001" customHeight="1" x14ac:dyDescent="0.25">
      <c r="A12" s="44">
        <v>9</v>
      </c>
      <c r="B12" s="53" t="s">
        <v>260</v>
      </c>
      <c r="C12" s="44" t="s">
        <v>18</v>
      </c>
      <c r="D12" s="50">
        <f>D11-D13-D14</f>
        <v>679230.24799999991</v>
      </c>
      <c r="E12" s="48"/>
    </row>
    <row r="13" spans="1:9" s="6" customFormat="1" ht="20.100000000000001" customHeight="1" x14ac:dyDescent="0.25">
      <c r="A13" s="44">
        <v>10</v>
      </c>
      <c r="B13" s="51" t="s">
        <v>243</v>
      </c>
      <c r="C13" s="44" t="s">
        <v>18</v>
      </c>
      <c r="D13" s="50">
        <v>187871.75400000002</v>
      </c>
      <c r="E13" s="48"/>
    </row>
    <row r="14" spans="1:9" s="6" customFormat="1" ht="20.25" customHeight="1" x14ac:dyDescent="0.25">
      <c r="A14" s="44">
        <v>11</v>
      </c>
      <c r="B14" s="51" t="s">
        <v>244</v>
      </c>
      <c r="C14" s="44" t="s">
        <v>18</v>
      </c>
      <c r="D14" s="50">
        <v>134531.83800000002</v>
      </c>
      <c r="E14" s="48"/>
    </row>
    <row r="15" spans="1:9" s="6" customFormat="1" ht="20.25" customHeight="1" x14ac:dyDescent="0.25">
      <c r="A15" s="44">
        <v>12</v>
      </c>
      <c r="B15" s="45" t="s">
        <v>120</v>
      </c>
      <c r="C15" s="44" t="s">
        <v>18</v>
      </c>
      <c r="D15" s="47">
        <f>SUM(D16:D20)</f>
        <v>859839.1</v>
      </c>
      <c r="E15" s="48"/>
    </row>
    <row r="16" spans="1:9" s="6" customFormat="1" ht="20.25" customHeight="1" x14ac:dyDescent="0.25">
      <c r="A16" s="44">
        <v>13</v>
      </c>
      <c r="B16" s="51" t="s">
        <v>189</v>
      </c>
      <c r="C16" s="44" t="s">
        <v>18</v>
      </c>
      <c r="D16" s="50">
        <v>859839.1</v>
      </c>
      <c r="E16" s="48"/>
    </row>
    <row r="17" spans="1:8" s="6" customFormat="1" ht="20.25" customHeight="1" x14ac:dyDescent="0.25">
      <c r="A17" s="44">
        <v>14</v>
      </c>
      <c r="B17" s="51" t="s">
        <v>190</v>
      </c>
      <c r="C17" s="44" t="s">
        <v>18</v>
      </c>
      <c r="D17" s="50">
        <v>0</v>
      </c>
      <c r="E17" s="48"/>
    </row>
    <row r="18" spans="1:8" s="6" customFormat="1" ht="20.25" customHeight="1" x14ac:dyDescent="0.25">
      <c r="A18" s="44">
        <v>15</v>
      </c>
      <c r="B18" s="51" t="s">
        <v>131</v>
      </c>
      <c r="C18" s="44" t="s">
        <v>18</v>
      </c>
      <c r="D18" s="50">
        <v>0</v>
      </c>
      <c r="E18" s="48"/>
    </row>
    <row r="19" spans="1:8" s="6" customFormat="1" ht="31.5" x14ac:dyDescent="0.25">
      <c r="A19" s="44">
        <v>16</v>
      </c>
      <c r="B19" s="51" t="s">
        <v>132</v>
      </c>
      <c r="C19" s="44" t="s">
        <v>18</v>
      </c>
      <c r="D19" s="50">
        <v>0</v>
      </c>
      <c r="E19" s="48"/>
    </row>
    <row r="20" spans="1:8" s="6" customFormat="1" ht="20.25" customHeight="1" x14ac:dyDescent="0.25">
      <c r="A20" s="44">
        <v>17</v>
      </c>
      <c r="B20" s="51" t="s">
        <v>133</v>
      </c>
      <c r="C20" s="44" t="s">
        <v>18</v>
      </c>
      <c r="D20" s="50">
        <v>0</v>
      </c>
      <c r="E20" s="48"/>
    </row>
    <row r="21" spans="1:8" s="6" customFormat="1" ht="24" customHeight="1" x14ac:dyDescent="0.25">
      <c r="A21" s="44">
        <v>18</v>
      </c>
      <c r="B21" s="45" t="s">
        <v>121</v>
      </c>
      <c r="C21" s="44" t="s">
        <v>18</v>
      </c>
      <c r="D21" s="47">
        <f>D8+D15</f>
        <v>859839.1</v>
      </c>
      <c r="E21" s="48"/>
    </row>
    <row r="22" spans="1:8" s="6" customFormat="1" ht="31.5" x14ac:dyDescent="0.25">
      <c r="A22" s="44">
        <v>19</v>
      </c>
      <c r="B22" s="51" t="s">
        <v>122</v>
      </c>
      <c r="C22" s="44" t="s">
        <v>18</v>
      </c>
      <c r="D22" s="50">
        <f>D8+D13-D27</f>
        <v>35975.074000000022</v>
      </c>
      <c r="E22" s="48"/>
    </row>
    <row r="23" spans="1:8" s="6" customFormat="1" ht="20.25" customHeight="1" x14ac:dyDescent="0.25">
      <c r="A23" s="44">
        <v>20</v>
      </c>
      <c r="B23" s="51" t="s">
        <v>127</v>
      </c>
      <c r="C23" s="44" t="s">
        <v>18</v>
      </c>
      <c r="D23" s="50">
        <v>1156.3599999999999</v>
      </c>
      <c r="E23" s="48"/>
    </row>
    <row r="24" spans="1:8" s="6" customFormat="1" ht="20.25" customHeight="1" x14ac:dyDescent="0.25">
      <c r="A24" s="44">
        <v>21</v>
      </c>
      <c r="B24" s="51" t="s">
        <v>128</v>
      </c>
      <c r="C24" s="44" t="s">
        <v>18</v>
      </c>
      <c r="D24" s="50">
        <v>142951.1</v>
      </c>
      <c r="E24" s="48"/>
    </row>
    <row r="25" spans="1:8" s="6" customFormat="1" ht="42.75" customHeight="1" x14ac:dyDescent="0.25">
      <c r="A25" s="44">
        <v>22</v>
      </c>
      <c r="B25" s="79" t="s">
        <v>261</v>
      </c>
      <c r="C25" s="80"/>
      <c r="D25" s="84"/>
      <c r="E25" s="48"/>
    </row>
    <row r="26" spans="1:8" s="6" customFormat="1" ht="20.25" customHeight="1" x14ac:dyDescent="0.25">
      <c r="A26" s="44">
        <v>23</v>
      </c>
      <c r="B26" s="54" t="s">
        <v>222</v>
      </c>
      <c r="C26" s="44" t="s">
        <v>5</v>
      </c>
      <c r="D26" s="50">
        <v>134531.83800000002</v>
      </c>
      <c r="E26" s="48">
        <v>4.26</v>
      </c>
      <c r="F26" s="6">
        <v>4.6500000000000004</v>
      </c>
      <c r="G26" s="35">
        <v>3693.9</v>
      </c>
      <c r="H26" s="35">
        <f>(E26*2+F26*6)*G26</f>
        <v>134531.83800000002</v>
      </c>
    </row>
    <row r="27" spans="1:8" s="6" customFormat="1" ht="20.25" customHeight="1" x14ac:dyDescent="0.25">
      <c r="A27" s="44">
        <v>24</v>
      </c>
      <c r="B27" s="54" t="s">
        <v>225</v>
      </c>
      <c r="C27" s="44" t="s">
        <v>5</v>
      </c>
      <c r="D27" s="50">
        <v>151896.68</v>
      </c>
      <c r="E27" s="48">
        <v>6.23</v>
      </c>
      <c r="F27" s="6">
        <v>6.4</v>
      </c>
      <c r="G27" s="35">
        <v>3693.9</v>
      </c>
      <c r="H27" s="35">
        <f t="shared" ref="H27:H37" si="0">(E27*2+F27*6)*G27</f>
        <v>187871.75400000002</v>
      </c>
    </row>
    <row r="28" spans="1:8" s="6" customFormat="1" ht="20.25" customHeight="1" x14ac:dyDescent="0.25">
      <c r="A28" s="44">
        <v>25</v>
      </c>
      <c r="B28" s="54" t="s">
        <v>228</v>
      </c>
      <c r="C28" s="44" t="s">
        <v>5</v>
      </c>
      <c r="D28" s="50">
        <v>202425.72</v>
      </c>
      <c r="E28" s="48">
        <v>6.85</v>
      </c>
      <c r="F28" s="6">
        <v>6.85</v>
      </c>
      <c r="G28" s="35">
        <v>3693.9</v>
      </c>
      <c r="H28" s="35">
        <f t="shared" si="0"/>
        <v>202425.72</v>
      </c>
    </row>
    <row r="29" spans="1:8" s="6" customFormat="1" ht="20.100000000000001" customHeight="1" x14ac:dyDescent="0.25">
      <c r="A29" s="44">
        <v>26</v>
      </c>
      <c r="B29" s="54" t="s">
        <v>242</v>
      </c>
      <c r="C29" s="44" t="s">
        <v>5</v>
      </c>
      <c r="D29" s="50">
        <v>44031.288</v>
      </c>
      <c r="E29" s="48">
        <v>1.49</v>
      </c>
      <c r="F29" s="6">
        <v>1.49</v>
      </c>
      <c r="G29" s="35">
        <v>3693.9</v>
      </c>
      <c r="H29" s="35">
        <f t="shared" si="0"/>
        <v>44031.288</v>
      </c>
    </row>
    <row r="30" spans="1:8" s="6" customFormat="1" ht="30" customHeight="1" x14ac:dyDescent="0.25">
      <c r="A30" s="44">
        <v>27</v>
      </c>
      <c r="B30" s="54" t="s">
        <v>229</v>
      </c>
      <c r="C30" s="44" t="s">
        <v>5</v>
      </c>
      <c r="D30" s="50">
        <v>77276.388000000006</v>
      </c>
      <c r="E30" s="48">
        <v>2.21</v>
      </c>
      <c r="F30" s="6">
        <v>2.75</v>
      </c>
      <c r="G30" s="35">
        <v>3693.9</v>
      </c>
      <c r="H30" s="35">
        <f t="shared" si="0"/>
        <v>77276.388000000006</v>
      </c>
    </row>
    <row r="31" spans="1:8" s="6" customFormat="1" ht="20.100000000000001" customHeight="1" x14ac:dyDescent="0.25">
      <c r="A31" s="44">
        <v>28</v>
      </c>
      <c r="B31" s="54" t="s">
        <v>231</v>
      </c>
      <c r="C31" s="44" t="s">
        <v>5</v>
      </c>
      <c r="D31" s="50">
        <v>53044.404000000002</v>
      </c>
      <c r="E31" s="48">
        <v>1.78</v>
      </c>
      <c r="F31" s="6">
        <v>1.8</v>
      </c>
      <c r="G31" s="35">
        <v>3693.9</v>
      </c>
      <c r="H31" s="35">
        <f t="shared" si="0"/>
        <v>53044.404000000002</v>
      </c>
    </row>
    <row r="32" spans="1:8" s="6" customFormat="1" ht="78.75" x14ac:dyDescent="0.25">
      <c r="A32" s="44">
        <v>29</v>
      </c>
      <c r="B32" s="54" t="s">
        <v>232</v>
      </c>
      <c r="C32" s="44" t="s">
        <v>5</v>
      </c>
      <c r="D32" s="50">
        <v>133866.93600000002</v>
      </c>
      <c r="E32" s="48">
        <v>4.53</v>
      </c>
      <c r="F32" s="6">
        <v>4.53</v>
      </c>
      <c r="G32" s="35">
        <v>3693.9</v>
      </c>
      <c r="H32" s="35">
        <f t="shared" si="0"/>
        <v>133866.93600000002</v>
      </c>
    </row>
    <row r="33" spans="1:8" s="6" customFormat="1" ht="30" customHeight="1" x14ac:dyDescent="0.25">
      <c r="A33" s="44">
        <v>30</v>
      </c>
      <c r="B33" s="54" t="s">
        <v>233</v>
      </c>
      <c r="C33" s="44" t="s">
        <v>5</v>
      </c>
      <c r="D33" s="50">
        <v>1773.0719999999999</v>
      </c>
      <c r="E33" s="48">
        <v>0.06</v>
      </c>
      <c r="F33" s="6">
        <v>0.06</v>
      </c>
      <c r="G33" s="35">
        <v>3693.9</v>
      </c>
      <c r="H33" s="35">
        <f t="shared" si="0"/>
        <v>1773.0719999999999</v>
      </c>
    </row>
    <row r="34" spans="1:8" s="6" customFormat="1" ht="20.100000000000001" customHeight="1" x14ac:dyDescent="0.25">
      <c r="A34" s="44">
        <v>31</v>
      </c>
      <c r="B34" s="54" t="s">
        <v>256</v>
      </c>
      <c r="C34" s="44"/>
      <c r="D34" s="50">
        <v>0</v>
      </c>
      <c r="E34" s="48"/>
      <c r="G34" s="35">
        <v>3693.9</v>
      </c>
      <c r="H34" s="35">
        <f t="shared" si="0"/>
        <v>0</v>
      </c>
    </row>
    <row r="35" spans="1:8" s="6" customFormat="1" ht="20.100000000000001" customHeight="1" x14ac:dyDescent="0.25">
      <c r="A35" s="44">
        <v>32</v>
      </c>
      <c r="B35" s="54" t="s">
        <v>236</v>
      </c>
      <c r="C35" s="44" t="s">
        <v>5</v>
      </c>
      <c r="D35" s="50">
        <v>4137.1680000000006</v>
      </c>
      <c r="E35" s="48">
        <v>0.14000000000000001</v>
      </c>
      <c r="F35" s="6">
        <v>0.14000000000000001</v>
      </c>
      <c r="G35" s="35">
        <v>3693.9</v>
      </c>
      <c r="H35" s="35">
        <f t="shared" si="0"/>
        <v>4137.1680000000006</v>
      </c>
    </row>
    <row r="36" spans="1:8" s="6" customFormat="1" ht="32.25" customHeight="1" x14ac:dyDescent="0.25">
      <c r="A36" s="44">
        <v>33</v>
      </c>
      <c r="B36" s="54" t="s">
        <v>238</v>
      </c>
      <c r="C36" s="44" t="s">
        <v>5</v>
      </c>
      <c r="D36" s="50">
        <v>1182.048</v>
      </c>
      <c r="E36" s="48">
        <v>0.04</v>
      </c>
      <c r="F36" s="6">
        <v>0.04</v>
      </c>
      <c r="G36" s="35">
        <v>3693.9</v>
      </c>
      <c r="H36" s="35">
        <f t="shared" si="0"/>
        <v>1182.048</v>
      </c>
    </row>
    <row r="37" spans="1:8" s="6" customFormat="1" ht="31.5" x14ac:dyDescent="0.25">
      <c r="A37" s="44">
        <v>34</v>
      </c>
      <c r="B37" s="54" t="s">
        <v>240</v>
      </c>
      <c r="C37" s="44" t="s">
        <v>5</v>
      </c>
      <c r="D37" s="50">
        <v>114658.656</v>
      </c>
      <c r="E37" s="48">
        <v>3.88</v>
      </c>
      <c r="F37" s="6">
        <v>3.88</v>
      </c>
      <c r="G37" s="35">
        <v>3693.9</v>
      </c>
      <c r="H37" s="35">
        <f t="shared" si="0"/>
        <v>114658.656</v>
      </c>
    </row>
    <row r="38" spans="1:8" s="6" customFormat="1" ht="20.100000000000001" customHeight="1" x14ac:dyDescent="0.25">
      <c r="A38" s="44">
        <v>35</v>
      </c>
      <c r="B38" s="54" t="s">
        <v>262</v>
      </c>
      <c r="C38" s="44" t="s">
        <v>5</v>
      </c>
      <c r="D38" s="50">
        <v>1703.66</v>
      </c>
      <c r="E38" s="48"/>
    </row>
    <row r="39" spans="1:8" s="6" customFormat="1" ht="20.100000000000001" customHeight="1" x14ac:dyDescent="0.25">
      <c r="A39" s="44">
        <v>36</v>
      </c>
      <c r="B39" s="54" t="s">
        <v>263</v>
      </c>
      <c r="C39" s="44" t="s">
        <v>5</v>
      </c>
      <c r="D39" s="50">
        <v>9252.36</v>
      </c>
      <c r="E39" s="48"/>
    </row>
    <row r="40" spans="1:8" s="6" customFormat="1" ht="20.100000000000001" customHeight="1" x14ac:dyDescent="0.25">
      <c r="A40" s="44">
        <v>37</v>
      </c>
      <c r="B40" s="54" t="s">
        <v>264</v>
      </c>
      <c r="C40" s="44" t="s">
        <v>5</v>
      </c>
      <c r="D40" s="50">
        <v>43431.360000000001</v>
      </c>
      <c r="E40" s="48"/>
    </row>
    <row r="41" spans="1:8" s="6" customFormat="1" ht="29.25" customHeight="1" x14ac:dyDescent="0.25">
      <c r="A41" s="44">
        <v>38</v>
      </c>
      <c r="B41" s="79" t="s">
        <v>191</v>
      </c>
      <c r="C41" s="80"/>
      <c r="D41" s="84"/>
      <c r="E41" s="48"/>
    </row>
    <row r="42" spans="1:8" s="6" customFormat="1" ht="20.100000000000001" customHeight="1" x14ac:dyDescent="0.25">
      <c r="A42" s="44">
        <v>39</v>
      </c>
      <c r="B42" s="51" t="s">
        <v>192</v>
      </c>
      <c r="C42" s="44" t="s">
        <v>6</v>
      </c>
      <c r="D42" s="50" t="s">
        <v>265</v>
      </c>
      <c r="E42" s="48"/>
    </row>
    <row r="43" spans="1:8" s="6" customFormat="1" ht="20.100000000000001" customHeight="1" x14ac:dyDescent="0.25">
      <c r="A43" s="44">
        <v>40</v>
      </c>
      <c r="B43" s="51" t="s">
        <v>193</v>
      </c>
      <c r="C43" s="44" t="s">
        <v>6</v>
      </c>
      <c r="D43" s="50" t="s">
        <v>265</v>
      </c>
      <c r="E43" s="48"/>
    </row>
    <row r="44" spans="1:8" s="6" customFormat="1" ht="31.5" x14ac:dyDescent="0.25">
      <c r="A44" s="44">
        <v>41</v>
      </c>
      <c r="B44" s="51" t="s">
        <v>194</v>
      </c>
      <c r="C44" s="44" t="s">
        <v>6</v>
      </c>
      <c r="D44" s="50" t="s">
        <v>265</v>
      </c>
      <c r="E44" s="48"/>
    </row>
    <row r="45" spans="1:8" s="6" customFormat="1" ht="20.100000000000001" customHeight="1" x14ac:dyDescent="0.25">
      <c r="A45" s="44">
        <v>42</v>
      </c>
      <c r="B45" s="51" t="s">
        <v>195</v>
      </c>
      <c r="C45" s="44" t="s">
        <v>18</v>
      </c>
      <c r="D45" s="50">
        <v>0</v>
      </c>
      <c r="E45" s="48" t="s">
        <v>266</v>
      </c>
    </row>
    <row r="46" spans="1:8" s="6" customFormat="1" ht="20.100000000000001" customHeight="1" x14ac:dyDescent="0.25">
      <c r="A46" s="44">
        <v>43</v>
      </c>
      <c r="B46" s="79" t="s">
        <v>123</v>
      </c>
      <c r="C46" s="80"/>
      <c r="D46" s="84"/>
      <c r="E46" s="48"/>
    </row>
    <row r="47" spans="1:8" s="6" customFormat="1" ht="31.5" x14ac:dyDescent="0.25">
      <c r="A47" s="44">
        <v>44</v>
      </c>
      <c r="B47" s="51" t="s">
        <v>124</v>
      </c>
      <c r="C47" s="44" t="s">
        <v>18</v>
      </c>
      <c r="D47" s="50">
        <v>0</v>
      </c>
      <c r="E47" s="48"/>
    </row>
    <row r="48" spans="1:8" s="6" customFormat="1" x14ac:dyDescent="0.25">
      <c r="A48" s="44">
        <v>45</v>
      </c>
      <c r="B48" s="51" t="s">
        <v>129</v>
      </c>
      <c r="C48" s="44" t="s">
        <v>18</v>
      </c>
      <c r="D48" s="50">
        <v>0</v>
      </c>
      <c r="E48" s="48"/>
    </row>
    <row r="49" spans="1:5" s="6" customFormat="1" x14ac:dyDescent="0.25">
      <c r="A49" s="44">
        <v>46</v>
      </c>
      <c r="B49" s="51" t="s">
        <v>130</v>
      </c>
      <c r="C49" s="44" t="s">
        <v>18</v>
      </c>
      <c r="D49" s="50">
        <v>0</v>
      </c>
      <c r="E49" s="48"/>
    </row>
    <row r="50" spans="1:5" s="6" customFormat="1" ht="31.5" x14ac:dyDescent="0.25">
      <c r="A50" s="44">
        <v>47</v>
      </c>
      <c r="B50" s="51" t="s">
        <v>125</v>
      </c>
      <c r="C50" s="44" t="s">
        <v>18</v>
      </c>
      <c r="D50" s="50">
        <v>0</v>
      </c>
      <c r="E50" s="48"/>
    </row>
    <row r="51" spans="1:5" s="6" customFormat="1" x14ac:dyDescent="0.25">
      <c r="A51" s="44">
        <v>48</v>
      </c>
      <c r="B51" s="51" t="s">
        <v>129</v>
      </c>
      <c r="C51" s="44" t="s">
        <v>18</v>
      </c>
      <c r="D51" s="50">
        <v>4966.63</v>
      </c>
      <c r="E51" s="48"/>
    </row>
    <row r="52" spans="1:5" s="6" customFormat="1" x14ac:dyDescent="0.25">
      <c r="A52" s="44">
        <v>49</v>
      </c>
      <c r="B52" s="51" t="s">
        <v>130</v>
      </c>
      <c r="C52" s="44" t="s">
        <v>18</v>
      </c>
      <c r="D52" s="50">
        <v>339136.52</v>
      </c>
      <c r="E52" s="48"/>
    </row>
    <row r="53" spans="1:5" s="6" customFormat="1" ht="20.100000000000001" customHeight="1" x14ac:dyDescent="0.25">
      <c r="A53" s="44">
        <v>50</v>
      </c>
      <c r="B53" s="79" t="s">
        <v>267</v>
      </c>
      <c r="C53" s="80"/>
      <c r="D53" s="84"/>
      <c r="E53" s="48"/>
    </row>
    <row r="54" spans="1:5" s="6" customFormat="1" ht="20.100000000000001" customHeight="1" x14ac:dyDescent="0.25">
      <c r="A54" s="44">
        <v>51</v>
      </c>
      <c r="B54" s="81" t="s">
        <v>245</v>
      </c>
      <c r="C54" s="82"/>
      <c r="D54" s="83"/>
      <c r="E54" s="48"/>
    </row>
    <row r="55" spans="1:5" s="6" customFormat="1" ht="20.100000000000001" customHeight="1" x14ac:dyDescent="0.25">
      <c r="A55" s="44">
        <v>52</v>
      </c>
      <c r="B55" s="51" t="s">
        <v>126</v>
      </c>
      <c r="C55" s="44" t="s">
        <v>246</v>
      </c>
      <c r="D55" s="50">
        <f>217.01+155.29</f>
        <v>372.29999999999995</v>
      </c>
      <c r="E55" s="48"/>
    </row>
    <row r="56" spans="1:5" s="6" customFormat="1" ht="20.100000000000001" customHeight="1" x14ac:dyDescent="0.25">
      <c r="A56" s="44">
        <v>53</v>
      </c>
      <c r="B56" s="51" t="s">
        <v>196</v>
      </c>
      <c r="C56" s="44" t="s">
        <v>18</v>
      </c>
      <c r="D56" s="50">
        <f>516386.3+370252.34</f>
        <v>886638.64</v>
      </c>
      <c r="E56" s="48"/>
    </row>
    <row r="57" spans="1:5" s="6" customFormat="1" ht="20.100000000000001" customHeight="1" x14ac:dyDescent="0.25">
      <c r="A57" s="44">
        <v>54</v>
      </c>
      <c r="B57" s="51" t="s">
        <v>197</v>
      </c>
      <c r="C57" s="44" t="s">
        <v>18</v>
      </c>
      <c r="D57" s="50">
        <v>717997.48</v>
      </c>
      <c r="E57" s="48"/>
    </row>
    <row r="58" spans="1:5" s="6" customFormat="1" ht="20.100000000000001" customHeight="1" x14ac:dyDescent="0.25">
      <c r="A58" s="44">
        <v>55</v>
      </c>
      <c r="B58" s="51" t="s">
        <v>198</v>
      </c>
      <c r="C58" s="44" t="s">
        <v>18</v>
      </c>
      <c r="D58" s="50">
        <v>168665.14</v>
      </c>
      <c r="E58" s="48"/>
    </row>
    <row r="59" spans="1:5" s="6" customFormat="1" ht="20.100000000000001" customHeight="1" x14ac:dyDescent="0.25">
      <c r="A59" s="44">
        <v>60</v>
      </c>
      <c r="B59" s="79" t="s">
        <v>199</v>
      </c>
      <c r="C59" s="80"/>
      <c r="D59" s="80"/>
      <c r="E59" s="48"/>
    </row>
    <row r="60" spans="1:5" s="6" customFormat="1" ht="20.100000000000001" customHeight="1" x14ac:dyDescent="0.25">
      <c r="A60" s="44">
        <v>61</v>
      </c>
      <c r="B60" s="51" t="s">
        <v>192</v>
      </c>
      <c r="C60" s="44" t="s">
        <v>6</v>
      </c>
      <c r="D60" s="50" t="s">
        <v>265</v>
      </c>
      <c r="E60" s="48"/>
    </row>
    <row r="61" spans="1:5" s="6" customFormat="1" ht="20.100000000000001" customHeight="1" x14ac:dyDescent="0.25">
      <c r="A61" s="44">
        <v>62</v>
      </c>
      <c r="B61" s="51" t="s">
        <v>193</v>
      </c>
      <c r="C61" s="44" t="s">
        <v>6</v>
      </c>
      <c r="D61" s="50" t="s">
        <v>265</v>
      </c>
      <c r="E61" s="48"/>
    </row>
    <row r="62" spans="1:5" s="6" customFormat="1" ht="31.5" x14ac:dyDescent="0.25">
      <c r="A62" s="44">
        <v>63</v>
      </c>
      <c r="B62" s="51" t="s">
        <v>194</v>
      </c>
      <c r="C62" s="44" t="s">
        <v>6</v>
      </c>
      <c r="D62" s="50" t="s">
        <v>265</v>
      </c>
      <c r="E62" s="48"/>
    </row>
    <row r="63" spans="1:5" s="6" customFormat="1" ht="20.100000000000001" customHeight="1" x14ac:dyDescent="0.25">
      <c r="A63" s="44">
        <v>64</v>
      </c>
      <c r="B63" s="51" t="s">
        <v>195</v>
      </c>
      <c r="C63" s="44" t="s">
        <v>18</v>
      </c>
      <c r="D63" s="50">
        <v>0</v>
      </c>
      <c r="E63" s="48" t="s">
        <v>266</v>
      </c>
    </row>
    <row r="64" spans="1:5" s="6" customFormat="1" ht="20.100000000000001" customHeight="1" x14ac:dyDescent="0.25">
      <c r="A64" s="44">
        <v>65</v>
      </c>
      <c r="B64" s="81" t="s">
        <v>268</v>
      </c>
      <c r="C64" s="82"/>
      <c r="D64" s="82"/>
      <c r="E64" s="48"/>
    </row>
    <row r="65" spans="1:5" s="6" customFormat="1" ht="20.100000000000001" customHeight="1" x14ac:dyDescent="0.25">
      <c r="A65" s="44">
        <v>66</v>
      </c>
      <c r="B65" s="51" t="s">
        <v>126</v>
      </c>
      <c r="C65" s="44" t="s">
        <v>34</v>
      </c>
      <c r="D65" s="50">
        <f>1631.62+2192.05</f>
        <v>3823.67</v>
      </c>
      <c r="E65" s="48"/>
    </row>
    <row r="66" spans="1:5" s="6" customFormat="1" ht="20.100000000000001" customHeight="1" x14ac:dyDescent="0.25">
      <c r="A66" s="44">
        <v>67</v>
      </c>
      <c r="B66" s="51" t="s">
        <v>196</v>
      </c>
      <c r="C66" s="44" t="s">
        <v>18</v>
      </c>
      <c r="D66" s="50">
        <f>52170.7+74323.96</f>
        <v>126494.66</v>
      </c>
      <c r="E66" s="48"/>
    </row>
    <row r="67" spans="1:5" s="6" customFormat="1" ht="20.100000000000001" customHeight="1" x14ac:dyDescent="0.25">
      <c r="A67" s="44">
        <v>68</v>
      </c>
      <c r="B67" s="51" t="s">
        <v>197</v>
      </c>
      <c r="C67" s="44" t="s">
        <v>18</v>
      </c>
      <c r="D67" s="50">
        <f>36122.26+65298.68</f>
        <v>101420.94</v>
      </c>
      <c r="E67" s="48"/>
    </row>
    <row r="68" spans="1:5" s="6" customFormat="1" ht="20.100000000000001" customHeight="1" x14ac:dyDescent="0.25">
      <c r="A68" s="44">
        <v>69</v>
      </c>
      <c r="B68" s="51" t="s">
        <v>198</v>
      </c>
      <c r="C68" s="44" t="s">
        <v>18</v>
      </c>
      <c r="D68" s="50">
        <v>26502.55</v>
      </c>
      <c r="E68" s="48"/>
    </row>
    <row r="69" spans="1:5" s="6" customFormat="1" ht="20.100000000000001" customHeight="1" x14ac:dyDescent="0.25">
      <c r="A69" s="44">
        <v>70</v>
      </c>
      <c r="B69" s="81" t="s">
        <v>269</v>
      </c>
      <c r="C69" s="82"/>
      <c r="D69" s="83"/>
      <c r="E69" s="48"/>
    </row>
    <row r="70" spans="1:5" s="6" customFormat="1" ht="20.100000000000001" customHeight="1" x14ac:dyDescent="0.25">
      <c r="A70" s="44">
        <v>71</v>
      </c>
      <c r="B70" s="51" t="s">
        <v>126</v>
      </c>
      <c r="C70" s="44" t="s">
        <v>34</v>
      </c>
      <c r="D70" s="50">
        <f>2818.25+3470.8</f>
        <v>6289.05</v>
      </c>
      <c r="E70" s="48"/>
    </row>
    <row r="71" spans="1:5" s="6" customFormat="1" ht="20.100000000000001" customHeight="1" x14ac:dyDescent="0.25">
      <c r="A71" s="44">
        <v>72</v>
      </c>
      <c r="B71" s="51" t="s">
        <v>196</v>
      </c>
      <c r="C71" s="44" t="s">
        <v>18</v>
      </c>
      <c r="D71" s="50">
        <f>71848.93+98742.63</f>
        <v>170591.56</v>
      </c>
      <c r="E71" s="48"/>
    </row>
    <row r="72" spans="1:5" s="6" customFormat="1" ht="20.100000000000001" customHeight="1" x14ac:dyDescent="0.25">
      <c r="A72" s="44">
        <v>73</v>
      </c>
      <c r="B72" s="51" t="s">
        <v>197</v>
      </c>
      <c r="C72" s="44" t="s">
        <v>18</v>
      </c>
      <c r="D72" s="50">
        <f>134175.48</f>
        <v>134175.48000000001</v>
      </c>
      <c r="E72" s="48"/>
    </row>
    <row r="73" spans="1:5" s="6" customFormat="1" ht="20.100000000000001" customHeight="1" x14ac:dyDescent="0.25">
      <c r="A73" s="44">
        <v>74</v>
      </c>
      <c r="B73" s="51" t="s">
        <v>198</v>
      </c>
      <c r="C73" s="44" t="s">
        <v>18</v>
      </c>
      <c r="D73" s="50">
        <v>37885.61</v>
      </c>
      <c r="E73" s="48"/>
    </row>
    <row r="74" spans="1:5" s="6" customFormat="1" ht="34.5" customHeight="1" x14ac:dyDescent="0.25">
      <c r="A74" s="44">
        <v>79</v>
      </c>
      <c r="B74" s="79" t="s">
        <v>199</v>
      </c>
      <c r="C74" s="80"/>
      <c r="D74" s="80"/>
      <c r="E74" s="48"/>
    </row>
    <row r="75" spans="1:5" s="6" customFormat="1" ht="20.100000000000001" customHeight="1" x14ac:dyDescent="0.25">
      <c r="A75" s="44">
        <v>80</v>
      </c>
      <c r="B75" s="51" t="s">
        <v>192</v>
      </c>
      <c r="C75" s="44" t="s">
        <v>6</v>
      </c>
      <c r="D75" s="50" t="s">
        <v>265</v>
      </c>
      <c r="E75" s="48"/>
    </row>
    <row r="76" spans="1:5" s="6" customFormat="1" ht="20.100000000000001" customHeight="1" x14ac:dyDescent="0.25">
      <c r="A76" s="44">
        <v>81</v>
      </c>
      <c r="B76" s="51" t="s">
        <v>193</v>
      </c>
      <c r="C76" s="44" t="s">
        <v>6</v>
      </c>
      <c r="D76" s="50" t="s">
        <v>265</v>
      </c>
      <c r="E76" s="48"/>
    </row>
    <row r="77" spans="1:5" s="6" customFormat="1" ht="31.5" x14ac:dyDescent="0.25">
      <c r="A77" s="44">
        <v>82</v>
      </c>
      <c r="B77" s="51" t="s">
        <v>194</v>
      </c>
      <c r="C77" s="44" t="s">
        <v>6</v>
      </c>
      <c r="D77" s="50" t="s">
        <v>265</v>
      </c>
      <c r="E77" s="48"/>
    </row>
    <row r="78" spans="1:5" s="6" customFormat="1" ht="20.100000000000001" customHeight="1" x14ac:dyDescent="0.25">
      <c r="A78" s="44">
        <v>83</v>
      </c>
      <c r="B78" s="51" t="s">
        <v>195</v>
      </c>
      <c r="C78" s="44" t="s">
        <v>18</v>
      </c>
      <c r="D78" s="50">
        <v>0</v>
      </c>
      <c r="E78" s="48" t="s">
        <v>266</v>
      </c>
    </row>
    <row r="79" spans="1:5" s="6" customFormat="1" ht="30" customHeight="1" x14ac:dyDescent="0.25">
      <c r="A79" s="44">
        <v>84</v>
      </c>
      <c r="B79" s="79" t="s">
        <v>270</v>
      </c>
      <c r="C79" s="80"/>
      <c r="D79" s="80"/>
      <c r="E79" s="48"/>
    </row>
    <row r="80" spans="1:5" s="6" customFormat="1" ht="20.100000000000001" customHeight="1" x14ac:dyDescent="0.25">
      <c r="A80" s="44">
        <v>85</v>
      </c>
      <c r="B80" s="51" t="s">
        <v>126</v>
      </c>
      <c r="C80" s="44" t="s">
        <v>34</v>
      </c>
      <c r="D80" s="50">
        <f>652.81+1278.75</f>
        <v>1931.56</v>
      </c>
      <c r="E80" s="48"/>
    </row>
    <row r="81" spans="1:9" s="6" customFormat="1" ht="20.100000000000001" customHeight="1" x14ac:dyDescent="0.25">
      <c r="A81" s="44">
        <v>86</v>
      </c>
      <c r="B81" s="51" t="s">
        <v>196</v>
      </c>
      <c r="C81" s="44" t="s">
        <v>18</v>
      </c>
      <c r="D81" s="50">
        <f>21385.95+41420.65</f>
        <v>62806.600000000006</v>
      </c>
      <c r="E81" s="48"/>
    </row>
    <row r="82" spans="1:9" s="6" customFormat="1" ht="32.25" customHeight="1" x14ac:dyDescent="0.25">
      <c r="A82" s="44">
        <v>87</v>
      </c>
      <c r="B82" s="51" t="s">
        <v>197</v>
      </c>
      <c r="C82" s="44" t="s">
        <v>18</v>
      </c>
      <c r="D82" s="50">
        <f>34342.02+14187.34</f>
        <v>48529.36</v>
      </c>
      <c r="E82" s="48"/>
    </row>
    <row r="83" spans="1:9" s="6" customFormat="1" ht="20.100000000000001" customHeight="1" x14ac:dyDescent="0.25">
      <c r="A83" s="44">
        <v>88</v>
      </c>
      <c r="B83" s="51" t="s">
        <v>198</v>
      </c>
      <c r="C83" s="44" t="s">
        <v>18</v>
      </c>
      <c r="D83" s="50">
        <f>7198.62+7454.11</f>
        <v>14652.73</v>
      </c>
      <c r="E83" s="48"/>
    </row>
    <row r="84" spans="1:9" s="6" customFormat="1" ht="33.75" customHeight="1" x14ac:dyDescent="0.25">
      <c r="A84" s="44">
        <v>93</v>
      </c>
      <c r="B84" s="79" t="s">
        <v>199</v>
      </c>
      <c r="C84" s="80"/>
      <c r="D84" s="80"/>
      <c r="E84" s="48"/>
    </row>
    <row r="85" spans="1:9" s="6" customFormat="1" ht="30" customHeight="1" x14ac:dyDescent="0.25">
      <c r="A85" s="44">
        <v>94</v>
      </c>
      <c r="B85" s="51" t="s">
        <v>192</v>
      </c>
      <c r="C85" s="44" t="s">
        <v>6</v>
      </c>
      <c r="D85" s="50" t="s">
        <v>265</v>
      </c>
      <c r="E85" s="48"/>
    </row>
    <row r="86" spans="1:9" s="6" customFormat="1" ht="20.100000000000001" customHeight="1" x14ac:dyDescent="0.25">
      <c r="A86" s="44">
        <v>95</v>
      </c>
      <c r="B86" s="51" t="s">
        <v>193</v>
      </c>
      <c r="C86" s="44" t="s">
        <v>6</v>
      </c>
      <c r="D86" s="50" t="s">
        <v>265</v>
      </c>
      <c r="E86" s="48"/>
    </row>
    <row r="87" spans="1:9" s="6" customFormat="1" ht="31.5" x14ac:dyDescent="0.25">
      <c r="A87" s="44">
        <v>96</v>
      </c>
      <c r="B87" s="51" t="s">
        <v>194</v>
      </c>
      <c r="C87" s="44" t="s">
        <v>6</v>
      </c>
      <c r="D87" s="50" t="s">
        <v>265</v>
      </c>
      <c r="E87" s="48"/>
    </row>
    <row r="88" spans="1:9" s="6" customFormat="1" ht="30" customHeight="1" x14ac:dyDescent="0.25">
      <c r="A88" s="44">
        <v>97</v>
      </c>
      <c r="B88" s="51" t="s">
        <v>195</v>
      </c>
      <c r="C88" s="44" t="s">
        <v>18</v>
      </c>
      <c r="D88" s="50">
        <v>0</v>
      </c>
      <c r="E88" s="48"/>
    </row>
    <row r="89" spans="1:9" s="6" customFormat="1" ht="20.100000000000001" customHeight="1" x14ac:dyDescent="0.25">
      <c r="A89" s="44">
        <v>98</v>
      </c>
      <c r="B89" s="79" t="s">
        <v>271</v>
      </c>
      <c r="C89" s="80"/>
      <c r="D89" s="80"/>
      <c r="E89" s="48"/>
    </row>
    <row r="90" spans="1:9" s="6" customFormat="1" ht="20.100000000000001" customHeight="1" x14ac:dyDescent="0.25">
      <c r="A90" s="44">
        <v>99</v>
      </c>
      <c r="B90" s="51" t="s">
        <v>126</v>
      </c>
      <c r="C90" s="44" t="s">
        <v>246</v>
      </c>
      <c r="D90" s="50">
        <f>77.125+64.242</f>
        <v>141.36700000000002</v>
      </c>
      <c r="E90" s="48"/>
    </row>
    <row r="91" spans="1:9" s="6" customFormat="1" ht="30" customHeight="1" x14ac:dyDescent="0.25">
      <c r="A91" s="44">
        <v>100</v>
      </c>
      <c r="B91" s="51" t="s">
        <v>196</v>
      </c>
      <c r="C91" s="44" t="s">
        <v>18</v>
      </c>
      <c r="D91" s="50">
        <f>183484.9+152835.16</f>
        <v>336320.06</v>
      </c>
      <c r="E91" s="48"/>
      <c r="I91" s="35"/>
    </row>
    <row r="92" spans="1:9" s="6" customFormat="1" ht="20.100000000000001" customHeight="1" x14ac:dyDescent="0.25">
      <c r="A92" s="44">
        <v>101</v>
      </c>
      <c r="B92" s="51" t="s">
        <v>197</v>
      </c>
      <c r="C92" s="44" t="s">
        <v>18</v>
      </c>
      <c r="D92" s="50">
        <f>152128.04+101390.1</f>
        <v>253518.14</v>
      </c>
      <c r="E92" s="48"/>
      <c r="I92" s="35"/>
    </row>
    <row r="93" spans="1:9" s="6" customFormat="1" ht="20.100000000000001" customHeight="1" x14ac:dyDescent="0.25">
      <c r="A93" s="44">
        <v>102</v>
      </c>
      <c r="B93" s="51" t="s">
        <v>198</v>
      </c>
      <c r="C93" s="44" t="s">
        <v>18</v>
      </c>
      <c r="D93" s="50">
        <f>33020.14+51445.05</f>
        <v>84465.19</v>
      </c>
      <c r="E93" s="48"/>
    </row>
    <row r="94" spans="1:9" s="6" customFormat="1" ht="42" customHeight="1" x14ac:dyDescent="0.25">
      <c r="A94" s="44">
        <v>107</v>
      </c>
      <c r="B94" s="79" t="s">
        <v>199</v>
      </c>
      <c r="C94" s="80"/>
      <c r="D94" s="80"/>
      <c r="E94" s="48"/>
    </row>
    <row r="95" spans="1:9" s="6" customFormat="1" ht="20.100000000000001" customHeight="1" x14ac:dyDescent="0.25">
      <c r="A95" s="44">
        <v>108</v>
      </c>
      <c r="B95" s="51" t="s">
        <v>192</v>
      </c>
      <c r="C95" s="44" t="s">
        <v>6</v>
      </c>
      <c r="D95" s="50" t="s">
        <v>265</v>
      </c>
      <c r="E95" s="48"/>
    </row>
    <row r="96" spans="1:9" s="6" customFormat="1" ht="20.25" customHeight="1" x14ac:dyDescent="0.25">
      <c r="A96" s="44">
        <v>109</v>
      </c>
      <c r="B96" s="51" t="s">
        <v>193</v>
      </c>
      <c r="C96" s="44" t="s">
        <v>6</v>
      </c>
      <c r="D96" s="50" t="s">
        <v>265</v>
      </c>
      <c r="E96" s="48"/>
    </row>
    <row r="97" spans="1:9" s="6" customFormat="1" ht="31.5" x14ac:dyDescent="0.25">
      <c r="A97" s="44">
        <v>110</v>
      </c>
      <c r="B97" s="51" t="s">
        <v>194</v>
      </c>
      <c r="C97" s="44" t="s">
        <v>6</v>
      </c>
      <c r="D97" s="50" t="s">
        <v>265</v>
      </c>
      <c r="E97" s="48"/>
    </row>
    <row r="98" spans="1:9" s="6" customFormat="1" ht="30" customHeight="1" x14ac:dyDescent="0.25">
      <c r="A98" s="44">
        <v>111</v>
      </c>
      <c r="B98" s="51" t="s">
        <v>195</v>
      </c>
      <c r="C98" s="44" t="s">
        <v>18</v>
      </c>
      <c r="D98" s="50">
        <v>0</v>
      </c>
      <c r="E98" s="48"/>
    </row>
    <row r="99" spans="1:9" s="6" customFormat="1" ht="30" customHeight="1" x14ac:dyDescent="0.25">
      <c r="A99" s="44">
        <v>112</v>
      </c>
      <c r="B99" s="81" t="s">
        <v>272</v>
      </c>
      <c r="C99" s="82"/>
      <c r="D99" s="83"/>
      <c r="E99" s="48"/>
    </row>
    <row r="100" spans="1:9" s="6" customFormat="1" ht="35.25" customHeight="1" x14ac:dyDescent="0.25">
      <c r="A100" s="44">
        <v>113</v>
      </c>
      <c r="B100" s="51" t="s">
        <v>126</v>
      </c>
      <c r="C100" s="44" t="s">
        <v>273</v>
      </c>
      <c r="D100" s="50">
        <v>0</v>
      </c>
      <c r="E100" s="48"/>
    </row>
    <row r="101" spans="1:9" s="6" customFormat="1" ht="48" customHeight="1" x14ac:dyDescent="0.25">
      <c r="A101" s="44">
        <v>114</v>
      </c>
      <c r="B101" s="51" t="s">
        <v>196</v>
      </c>
      <c r="C101" s="44" t="s">
        <v>18</v>
      </c>
      <c r="D101" s="50">
        <v>0</v>
      </c>
      <c r="E101" s="48"/>
    </row>
    <row r="102" spans="1:9" s="6" customFormat="1" ht="30" customHeight="1" x14ac:dyDescent="0.25">
      <c r="A102" s="44">
        <v>115</v>
      </c>
      <c r="B102" s="51" t="s">
        <v>197</v>
      </c>
      <c r="C102" s="44" t="s">
        <v>18</v>
      </c>
      <c r="D102" s="50">
        <v>0</v>
      </c>
      <c r="E102" s="48"/>
    </row>
    <row r="103" spans="1:9" s="6" customFormat="1" ht="20.100000000000001" customHeight="1" x14ac:dyDescent="0.25">
      <c r="A103" s="44">
        <v>116</v>
      </c>
      <c r="B103" s="51" t="s">
        <v>198</v>
      </c>
      <c r="C103" s="44" t="s">
        <v>18</v>
      </c>
      <c r="D103" s="50">
        <v>0</v>
      </c>
      <c r="E103" s="48"/>
    </row>
    <row r="104" spans="1:9" s="6" customFormat="1" ht="28.5" customHeight="1" x14ac:dyDescent="0.25">
      <c r="A104" s="44">
        <v>121</v>
      </c>
      <c r="B104" s="79" t="s">
        <v>199</v>
      </c>
      <c r="C104" s="80"/>
      <c r="D104" s="84"/>
      <c r="E104" s="48"/>
    </row>
    <row r="105" spans="1:9" s="6" customFormat="1" ht="32.25" customHeight="1" x14ac:dyDescent="0.25">
      <c r="A105" s="44">
        <v>122</v>
      </c>
      <c r="B105" s="51" t="s">
        <v>192</v>
      </c>
      <c r="C105" s="44" t="s">
        <v>6</v>
      </c>
      <c r="D105" s="50" t="s">
        <v>265</v>
      </c>
      <c r="E105" s="48"/>
    </row>
    <row r="106" spans="1:9" s="6" customFormat="1" ht="20.100000000000001" customHeight="1" x14ac:dyDescent="0.25">
      <c r="A106" s="44">
        <v>123</v>
      </c>
      <c r="B106" s="51" t="s">
        <v>193</v>
      </c>
      <c r="C106" s="44" t="s">
        <v>6</v>
      </c>
      <c r="D106" s="50" t="s">
        <v>265</v>
      </c>
      <c r="E106" s="48"/>
    </row>
    <row r="107" spans="1:9" s="6" customFormat="1" ht="30" customHeight="1" x14ac:dyDescent="0.25">
      <c r="A107" s="44">
        <v>124</v>
      </c>
      <c r="B107" s="51" t="s">
        <v>194</v>
      </c>
      <c r="C107" s="44" t="s">
        <v>6</v>
      </c>
      <c r="D107" s="50" t="s">
        <v>265</v>
      </c>
      <c r="E107" s="48"/>
    </row>
    <row r="108" spans="1:9" s="6" customFormat="1" ht="33" customHeight="1" x14ac:dyDescent="0.25">
      <c r="A108" s="44">
        <v>125</v>
      </c>
      <c r="B108" s="51" t="s">
        <v>195</v>
      </c>
      <c r="C108" s="44" t="s">
        <v>18</v>
      </c>
      <c r="D108" s="50">
        <v>0</v>
      </c>
      <c r="E108" s="48"/>
    </row>
    <row r="109" spans="1:9" s="6" customFormat="1" ht="36.75" customHeight="1" x14ac:dyDescent="0.25">
      <c r="A109" s="44">
        <v>126</v>
      </c>
      <c r="B109" s="79" t="s">
        <v>200</v>
      </c>
      <c r="C109" s="80"/>
      <c r="D109" s="84"/>
      <c r="E109" s="48"/>
    </row>
    <row r="110" spans="1:9" s="6" customFormat="1" ht="32.25" customHeight="1" x14ac:dyDescent="0.25">
      <c r="A110" s="44">
        <v>127</v>
      </c>
      <c r="B110" s="51" t="s">
        <v>201</v>
      </c>
      <c r="C110" s="44" t="s">
        <v>6</v>
      </c>
      <c r="D110" s="50" t="s">
        <v>274</v>
      </c>
      <c r="E110" s="48"/>
    </row>
    <row r="111" spans="1:9" x14ac:dyDescent="0.25">
      <c r="A111" s="44">
        <v>128</v>
      </c>
      <c r="B111" s="51" t="s">
        <v>202</v>
      </c>
      <c r="C111" s="44" t="s">
        <v>6</v>
      </c>
      <c r="D111" s="50" t="s">
        <v>274</v>
      </c>
      <c r="E111" s="48"/>
      <c r="F111" s="6"/>
      <c r="G111" s="6"/>
      <c r="H111" s="6"/>
      <c r="I111" s="6"/>
    </row>
    <row r="112" spans="1:9" ht="31.5" x14ac:dyDescent="0.25">
      <c r="A112" s="44">
        <v>129</v>
      </c>
      <c r="B112" s="51" t="s">
        <v>203</v>
      </c>
      <c r="C112" s="44" t="s">
        <v>18</v>
      </c>
      <c r="D112" s="50" t="s">
        <v>274</v>
      </c>
      <c r="E112" s="48"/>
      <c r="F112" s="6"/>
      <c r="G112" s="6"/>
      <c r="H112" s="6"/>
      <c r="I112" s="6"/>
    </row>
    <row r="113" spans="1:8" x14ac:dyDescent="0.25">
      <c r="A113" s="22"/>
      <c r="B113" s="85"/>
      <c r="C113" s="85"/>
      <c r="D113" s="85"/>
      <c r="E113" s="24"/>
      <c r="F113" s="24"/>
      <c r="G113" s="24"/>
      <c r="H113" s="24"/>
    </row>
  </sheetData>
  <mergeCells count="19">
    <mergeCell ref="B74:D74"/>
    <mergeCell ref="B79:D79"/>
    <mergeCell ref="B84:D84"/>
    <mergeCell ref="B89:D89"/>
    <mergeCell ref="B53:D53"/>
    <mergeCell ref="B54:D54"/>
    <mergeCell ref="B59:D59"/>
    <mergeCell ref="B64:D64"/>
    <mergeCell ref="B69:D69"/>
    <mergeCell ref="A1:D1"/>
    <mergeCell ref="B7:D7"/>
    <mergeCell ref="B25:D25"/>
    <mergeCell ref="B41:D41"/>
    <mergeCell ref="B46:D46"/>
    <mergeCell ref="B94:D94"/>
    <mergeCell ref="B99:D99"/>
    <mergeCell ref="B104:D104"/>
    <mergeCell ref="B109:D109"/>
    <mergeCell ref="B113:D113"/>
  </mergeCells>
  <phoneticPr fontId="0" type="noConversion"/>
  <pageMargins left="0.70866141732283472" right="0.70866141732283472" top="0.31496062992125984" bottom="0.3149606299212598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2.1</vt:lpstr>
      <vt:lpstr>2.2.</vt:lpstr>
      <vt:lpstr>2.3.</vt:lpstr>
      <vt:lpstr>2.4</vt:lpstr>
      <vt:lpstr>2.5</vt:lpstr>
      <vt:lpstr>2.6</vt:lpstr>
      <vt:lpstr>2.7</vt:lpstr>
      <vt:lpstr>2.8</vt:lpstr>
      <vt:lpstr>'2.1'!Заголовки_для_печати</vt:lpstr>
      <vt:lpstr>'2.2.'!Заголовки_для_печати</vt:lpstr>
      <vt:lpstr>'2.8'!Заголовки_для_печати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2018-04-04T13:35:02Z</dcterms:modified>
</cp:coreProperties>
</file>